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oll\Downloads\BoardDocs\Investments\"/>
    </mc:Choice>
  </mc:AlternateContent>
  <bookViews>
    <workbookView xWindow="0" yWindow="0" windowWidth="25200" windowHeight="11985" tabRatio="614" activeTab="3"/>
  </bookViews>
  <sheets>
    <sheet name="MSDLAF Investment" sheetId="1" r:id="rId1"/>
    <sheet name="MSDLAF Investment Bond Proceeds" sheetId="4" r:id="rId2"/>
    <sheet name="MSDLAF Investment LTF BOND" sheetId="6" r:id="rId3"/>
    <sheet name="OPEB" sheetId="3" r:id="rId4"/>
    <sheet name="Sheet1" sheetId="5" r:id="rId5"/>
  </sheets>
  <definedNames>
    <definedName name="_xlnm.Print_Area" localSheetId="0">'MSDLAF Investment'!$A$1:$F$85</definedName>
    <definedName name="_xlnm.Print_Area" localSheetId="1">'MSDLAF Investment Bond Proceeds'!$A$1:$F$85</definedName>
    <definedName name="_xlnm.Print_Area" localSheetId="2">'MSDLAF Investment LTF BOND'!$A$1:$F$85</definedName>
  </definedNames>
  <calcPr calcId="152511"/>
</workbook>
</file>

<file path=xl/calcChain.xml><?xml version="1.0" encoding="utf-8"?>
<calcChain xmlns="http://schemas.openxmlformats.org/spreadsheetml/2006/main">
  <c r="D28" i="4" l="1"/>
  <c r="D45" i="4" l="1"/>
  <c r="F60" i="6" l="1"/>
  <c r="F48" i="6"/>
  <c r="D45" i="6"/>
  <c r="F45" i="6" s="1"/>
  <c r="F52" i="6" s="1"/>
  <c r="D19" i="6"/>
  <c r="D28" i="6" s="1"/>
  <c r="D13" i="6"/>
  <c r="F51" i="3"/>
  <c r="F38" i="3"/>
  <c r="F26" i="3"/>
  <c r="F31" i="3" s="1"/>
  <c r="D14" i="3"/>
  <c r="F45" i="4"/>
  <c r="F48" i="4"/>
  <c r="D19" i="4"/>
  <c r="F60" i="1"/>
  <c r="F52" i="1"/>
  <c r="F60" i="4"/>
  <c r="D13" i="4"/>
  <c r="D12" i="1"/>
  <c r="D45" i="1"/>
  <c r="F45" i="1" s="1"/>
  <c r="D18" i="1"/>
  <c r="D28" i="1" s="1"/>
  <c r="F62" i="6" l="1"/>
  <c r="G62" i="6" s="1"/>
  <c r="E28" i="1"/>
  <c r="F40" i="3"/>
  <c r="F55" i="3" s="1"/>
  <c r="F52" i="4"/>
  <c r="F62" i="4" s="1"/>
  <c r="G62" i="4" s="1"/>
  <c r="E28" i="4"/>
  <c r="E28" i="6"/>
  <c r="F62" i="1"/>
  <c r="G62" i="1" s="1"/>
  <c r="G40" i="3" l="1"/>
  <c r="J62" i="1"/>
</calcChain>
</file>

<file path=xl/sharedStrings.xml><?xml version="1.0" encoding="utf-8"?>
<sst xmlns="http://schemas.openxmlformats.org/spreadsheetml/2006/main" count="200" uniqueCount="62">
  <si>
    <t>INVESTMENTS</t>
  </si>
  <si>
    <t>DATE OF</t>
  </si>
  <si>
    <t>PURCHASE</t>
  </si>
  <si>
    <t>MATURITY</t>
  </si>
  <si>
    <t>Notes</t>
  </si>
  <si>
    <t>INVESTMENT FIRM</t>
  </si>
  <si>
    <t>PRICE</t>
  </si>
  <si>
    <t>DATE</t>
  </si>
  <si>
    <t>MSDLAF-MM ACCOUNT</t>
  </si>
  <si>
    <t>MSDLAF</t>
  </si>
  <si>
    <t>MSDLAF-MAX ACCOUNT</t>
  </si>
  <si>
    <t>TOTAL INVESTMENT</t>
  </si>
  <si>
    <t>INVESTMENT MATURED</t>
  </si>
  <si>
    <t>INVESTMENTS PURCHASED</t>
  </si>
  <si>
    <t>INVESTMENTS TRANSFERRED FROM BOND ACCOUNT</t>
  </si>
  <si>
    <t>P-CARD PURCHASE</t>
  </si>
  <si>
    <t>=======================</t>
  </si>
  <si>
    <t>==========================================</t>
  </si>
  <si>
    <t>===============================</t>
  </si>
  <si>
    <t>===========================</t>
  </si>
  <si>
    <t>BALANCE</t>
  </si>
  <si>
    <t>(PREV MO BALANCE)</t>
  </si>
  <si>
    <t>INVESTMENT INTEREST</t>
  </si>
  <si>
    <t>MSDLAF INTERST-MM</t>
  </si>
  <si>
    <t>MSDLAF INTEREST-MAX</t>
  </si>
  <si>
    <t>TOTAL INTEREST EARNED---------------------------</t>
  </si>
  <si>
    <t>LOCK BOX</t>
  </si>
  <si>
    <t>TRANSFERRED FROM BOND ACCOUNT</t>
  </si>
  <si>
    <t>TOTAL--------------------------------</t>
  </si>
  <si>
    <t>DISBURSEMENTS:</t>
  </si>
  <si>
    <t>TRANSFERS OUT</t>
  </si>
  <si>
    <t>P-CARD PURCHASES</t>
  </si>
  <si>
    <t>TOTAL DISBURSEMENTS------------------------------</t>
  </si>
  <si>
    <t xml:space="preserve"> </t>
  </si>
  <si>
    <t>-------------------------------------</t>
  </si>
  <si>
    <t>==============</t>
  </si>
  <si>
    <t>======================================</t>
  </si>
  <si>
    <t>=========================</t>
  </si>
  <si>
    <t>MSLDAF-MAX ACOUNT</t>
  </si>
  <si>
    <t>MSDLAF-CD ACCOUNT</t>
  </si>
  <si>
    <t>TRANSFERRED TO GENERAL FUND</t>
  </si>
  <si>
    <t>INTEREST EARNINGS</t>
  </si>
  <si>
    <t>UNREALIZED LOSS/FEES</t>
  </si>
  <si>
    <t>PENDING DEPOSIT</t>
  </si>
  <si>
    <t>MSDLAF INTERST/FEES-MM/MAX</t>
  </si>
  <si>
    <t>MSDLAF MANAGED ACCOUNT</t>
  </si>
  <si>
    <t>MSDLAF CD PROGRAM</t>
  </si>
  <si>
    <t>LOCK BOX-BOND PROCEEDS-PENDING DEPOSIT</t>
  </si>
  <si>
    <t>INVESTMENT PURCHASED</t>
  </si>
  <si>
    <t>OPEB INVESTMENTS</t>
  </si>
  <si>
    <t xml:space="preserve">AMERICAN EXPRESS </t>
  </si>
  <si>
    <t>BANK OF CHINA</t>
  </si>
  <si>
    <t>OPEB MM ACCOUNT</t>
  </si>
  <si>
    <t xml:space="preserve">MONEY MARKET INTEREST </t>
  </si>
  <si>
    <t>FIXED RATE INVESTMENT INTEREST</t>
  </si>
  <si>
    <t xml:space="preserve">BANKING FEES </t>
  </si>
  <si>
    <t>TRANSFER TO BANK ACCOUNT</t>
  </si>
  <si>
    <t>TRANFER TO WELLS FARGO</t>
  </si>
  <si>
    <t>DIVIDENT REINVEST</t>
  </si>
  <si>
    <t xml:space="preserve">TOTAL OPEB FUNDS   </t>
  </si>
  <si>
    <t>IS BALANCE</t>
  </si>
  <si>
    <t>Holding Account Balance Balance 12/01/16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</si>
</sst>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%"/>
    <numFmt numFmtId="166" formatCode="&quot;$&quot;#,##0"/>
    <numFmt numFmtId="167" formatCode="[$-409]mmmm\ d\,\ yyyy;@"/>
  </numFmts>
  <fonts count="1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u val="singleAccounting"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u val="doubleAccounting"/>
      <sz val="14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165" fontId="2" fillId="0" borderId="0" xfId="7" applyNumberFormat="1" applyFont="1"/>
    <xf numFmtId="44" fontId="2" fillId="0" borderId="0" xfId="3" applyFont="1"/>
    <xf numFmtId="15" fontId="2" fillId="0" borderId="0" xfId="0" quotePrefix="1" applyNumberFormat="1" applyFont="1"/>
    <xf numFmtId="0" fontId="2" fillId="0" borderId="0" xfId="0" quotePrefix="1" applyFont="1"/>
    <xf numFmtId="14" fontId="2" fillId="0" borderId="0" xfId="0" quotePrefix="1" applyNumberFormat="1" applyFont="1"/>
    <xf numFmtId="0" fontId="2" fillId="0" borderId="0" xfId="0" quotePrefix="1" applyFont="1" applyAlignment="1">
      <alignment horizontal="center"/>
    </xf>
    <xf numFmtId="15" fontId="2" fillId="0" borderId="0" xfId="0" quotePrefix="1" applyNumberFormat="1" applyFont="1" applyProtection="1"/>
    <xf numFmtId="4" fontId="2" fillId="0" borderId="0" xfId="3" applyNumberFormat="1" applyFont="1"/>
    <xf numFmtId="15" fontId="2" fillId="0" borderId="0" xfId="0" applyNumberFormat="1" applyFont="1" applyProtection="1"/>
    <xf numFmtId="44" fontId="3" fillId="0" borderId="0" xfId="3" applyFont="1"/>
    <xf numFmtId="0" fontId="4" fillId="0" borderId="0" xfId="0" applyFont="1"/>
    <xf numFmtId="165" fontId="4" fillId="0" borderId="0" xfId="7" applyNumberFormat="1" applyFont="1"/>
    <xf numFmtId="0" fontId="5" fillId="0" borderId="0" xfId="0" applyFont="1"/>
    <xf numFmtId="0" fontId="6" fillId="0" borderId="0" xfId="0" applyFont="1"/>
    <xf numFmtId="43" fontId="7" fillId="0" borderId="0" xfId="1" applyFont="1"/>
    <xf numFmtId="43" fontId="2" fillId="0" borderId="0" xfId="1" applyFont="1"/>
    <xf numFmtId="43" fontId="4" fillId="0" borderId="0" xfId="1" applyFont="1"/>
    <xf numFmtId="43" fontId="6" fillId="0" borderId="0" xfId="1" applyFont="1"/>
    <xf numFmtId="44" fontId="2" fillId="0" borderId="0" xfId="0" applyNumberFormat="1" applyFont="1"/>
    <xf numFmtId="43" fontId="2" fillId="0" borderId="0" xfId="0" quotePrefix="1" applyNumberFormat="1" applyFont="1" applyAlignment="1">
      <alignment horizontal="center"/>
    </xf>
    <xf numFmtId="43" fontId="2" fillId="0" borderId="0" xfId="0" applyNumberFormat="1" applyFont="1"/>
    <xf numFmtId="43" fontId="4" fillId="0" borderId="0" xfId="0" applyNumberFormat="1" applyFont="1"/>
    <xf numFmtId="0" fontId="8" fillId="0" borderId="0" xfId="0" applyFont="1"/>
    <xf numFmtId="43" fontId="8" fillId="0" borderId="0" xfId="1" applyFont="1"/>
    <xf numFmtId="165" fontId="8" fillId="0" borderId="0" xfId="7" applyNumberFormat="1" applyFont="1"/>
    <xf numFmtId="14" fontId="8" fillId="0" borderId="0" xfId="0" applyNumberFormat="1" applyFont="1"/>
    <xf numFmtId="0" fontId="7" fillId="0" borderId="0" xfId="0" applyFont="1"/>
    <xf numFmtId="43" fontId="8" fillId="0" borderId="0" xfId="0" applyNumberFormat="1" applyFont="1"/>
    <xf numFmtId="43" fontId="8" fillId="0" borderId="0" xfId="0" quotePrefix="1" applyNumberFormat="1" applyFont="1" applyAlignment="1">
      <alignment horizontal="center"/>
    </xf>
    <xf numFmtId="0" fontId="9" fillId="0" borderId="0" xfId="0" applyFont="1"/>
    <xf numFmtId="43" fontId="9" fillId="0" borderId="0" xfId="1" applyFont="1"/>
    <xf numFmtId="165" fontId="9" fillId="0" borderId="0" xfId="7" applyNumberFormat="1" applyFont="1"/>
    <xf numFmtId="44" fontId="10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15" fontId="2" fillId="0" borderId="0" xfId="0" applyNumberFormat="1" applyFont="1"/>
    <xf numFmtId="10" fontId="2" fillId="0" borderId="0" xfId="7" applyNumberFormat="1" applyFont="1"/>
    <xf numFmtId="44" fontId="9" fillId="0" borderId="0" xfId="3" applyFont="1"/>
    <xf numFmtId="0" fontId="11" fillId="0" borderId="0" xfId="5" quotePrefix="1" applyAlignment="1" applyProtection="1"/>
    <xf numFmtId="15" fontId="2" fillId="0" borderId="1" xfId="0" applyNumberFormat="1" applyFont="1" applyBorder="1" applyProtection="1"/>
    <xf numFmtId="43" fontId="2" fillId="0" borderId="1" xfId="1" applyFont="1" applyBorder="1"/>
    <xf numFmtId="43" fontId="2" fillId="0" borderId="2" xfId="1" applyFont="1" applyBorder="1"/>
    <xf numFmtId="14" fontId="2" fillId="0" borderId="0" xfId="0" applyNumberFormat="1" applyFont="1"/>
    <xf numFmtId="164" fontId="2" fillId="0" borderId="3" xfId="1" applyNumberFormat="1" applyFont="1" applyBorder="1"/>
    <xf numFmtId="0" fontId="2" fillId="0" borderId="0" xfId="6" applyFont="1"/>
    <xf numFmtId="0" fontId="5" fillId="0" borderId="0" xfId="6"/>
    <xf numFmtId="15" fontId="2" fillId="0" borderId="0" xfId="6" quotePrefix="1" applyNumberFormat="1" applyFont="1"/>
    <xf numFmtId="0" fontId="2" fillId="0" borderId="0" xfId="6" quotePrefix="1" applyFont="1"/>
    <xf numFmtId="43" fontId="2" fillId="0" borderId="0" xfId="2" applyFont="1"/>
    <xf numFmtId="43" fontId="6" fillId="0" borderId="0" xfId="2" applyFont="1"/>
    <xf numFmtId="14" fontId="2" fillId="0" borderId="0" xfId="6" quotePrefix="1" applyNumberFormat="1" applyFont="1"/>
    <xf numFmtId="0" fontId="8" fillId="0" borderId="0" xfId="6" applyFont="1"/>
    <xf numFmtId="43" fontId="8" fillId="0" borderId="0" xfId="2" applyFont="1"/>
    <xf numFmtId="165" fontId="8" fillId="0" borderId="0" xfId="8" applyNumberFormat="1" applyFont="1"/>
    <xf numFmtId="14" fontId="8" fillId="0" borderId="0" xfId="6" applyNumberFormat="1" applyFont="1"/>
    <xf numFmtId="43" fontId="8" fillId="0" borderId="0" xfId="6" applyNumberFormat="1" applyFont="1"/>
    <xf numFmtId="43" fontId="8" fillId="0" borderId="0" xfId="6" quotePrefix="1" applyNumberFormat="1" applyFont="1" applyAlignment="1">
      <alignment horizontal="center"/>
    </xf>
    <xf numFmtId="165" fontId="2" fillId="0" borderId="0" xfId="8" applyNumberFormat="1" applyFont="1"/>
    <xf numFmtId="15" fontId="2" fillId="0" borderId="0" xfId="6" quotePrefix="1" applyNumberFormat="1" applyFont="1" applyProtection="1"/>
    <xf numFmtId="44" fontId="2" fillId="0" borderId="0" xfId="4" applyFont="1"/>
    <xf numFmtId="15" fontId="2" fillId="0" borderId="0" xfId="6" applyNumberFormat="1" applyFont="1" applyProtection="1"/>
    <xf numFmtId="0" fontId="5" fillId="0" borderId="0" xfId="6" applyFont="1"/>
    <xf numFmtId="43" fontId="5" fillId="0" borderId="0" xfId="2" applyFont="1"/>
    <xf numFmtId="165" fontId="5" fillId="0" borderId="0" xfId="8" applyNumberFormat="1" applyFont="1"/>
    <xf numFmtId="4" fontId="2" fillId="0" borderId="0" xfId="4" applyNumberFormat="1" applyFont="1"/>
    <xf numFmtId="44" fontId="3" fillId="0" borderId="0" xfId="4" applyFont="1"/>
    <xf numFmtId="43" fontId="2" fillId="0" borderId="0" xfId="6" applyNumberFormat="1" applyFont="1"/>
    <xf numFmtId="0" fontId="9" fillId="0" borderId="0" xfId="6" applyFont="1"/>
    <xf numFmtId="43" fontId="9" fillId="0" borderId="0" xfId="2" applyFont="1"/>
    <xf numFmtId="165" fontId="9" fillId="0" borderId="0" xfId="8" applyNumberFormat="1" applyFont="1"/>
    <xf numFmtId="44" fontId="10" fillId="0" borderId="0" xfId="6" applyNumberFormat="1" applyFont="1"/>
    <xf numFmtId="0" fontId="12" fillId="0" borderId="0" xfId="0" applyFont="1"/>
    <xf numFmtId="14" fontId="0" fillId="0" borderId="0" xfId="0" applyNumberFormat="1"/>
    <xf numFmtId="44" fontId="12" fillId="0" borderId="0" xfId="3" applyFont="1"/>
    <xf numFmtId="0" fontId="13" fillId="0" borderId="0" xfId="0" applyFont="1"/>
    <xf numFmtId="44" fontId="13" fillId="0" borderId="0" xfId="3" applyFont="1"/>
    <xf numFmtId="44" fontId="0" fillId="0" borderId="0" xfId="3" applyFont="1"/>
    <xf numFmtId="44" fontId="9" fillId="0" borderId="0" xfId="0" applyNumberFormat="1" applyFont="1"/>
    <xf numFmtId="2" fontId="8" fillId="0" borderId="0" xfId="6" applyNumberFormat="1" applyFont="1"/>
  </cellXfs>
  <cellStyles count="9">
    <cellStyle name="Comma" xfId="1" builtinId="3"/>
    <cellStyle name="Comma 3" xfId="2"/>
    <cellStyle name="Currency" xfId="3" builtinId="4"/>
    <cellStyle name="Currency 3" xfId="4"/>
    <cellStyle name="Hyperlink" xfId="5" builtinId="8"/>
    <cellStyle name="Normal" xfId="0" builtinId="0"/>
    <cellStyle name="Normal 3" xfId="6"/>
    <cellStyle name="Percent" xfId="7" builtinId="5"/>
    <cellStyle name="Percent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workbookViewId="0"/>
  </sheetViews>
  <sheetFormatPr defaultRowHeight="15.75" x14ac:dyDescent="0.25"/>
  <cols>
    <col min="1" max="1" width="46.7109375" style="1" customWidth="1"/>
    <col min="2" max="2" width="71.28515625" style="1" customWidth="1"/>
    <col min="3" max="3" width="33" style="1" customWidth="1"/>
    <col min="4" max="4" width="18.85546875" style="17" customWidth="1"/>
    <col min="5" max="5" width="29.28515625" style="2" customWidth="1"/>
    <col min="6" max="6" width="25.7109375" style="1" customWidth="1"/>
    <col min="7" max="7" width="18.85546875" style="1" customWidth="1"/>
    <col min="8" max="8" width="19.42578125" style="17" customWidth="1"/>
    <col min="9" max="9" width="8.7109375" style="1" customWidth="1"/>
    <col min="10" max="10" width="23.7109375" style="1" customWidth="1"/>
    <col min="11" max="16384" width="9.140625" style="1"/>
  </cols>
  <sheetData>
    <row r="1" spans="1:10" x14ac:dyDescent="0.25">
      <c r="A1" s="1" t="s">
        <v>0</v>
      </c>
    </row>
    <row r="2" spans="1:10" x14ac:dyDescent="0.25">
      <c r="A2" s="37">
        <v>42735</v>
      </c>
      <c r="B2" s="5"/>
    </row>
    <row r="4" spans="1:10" x14ac:dyDescent="0.25">
      <c r="A4" s="1" t="s">
        <v>1</v>
      </c>
      <c r="D4" s="17" t="s">
        <v>2</v>
      </c>
      <c r="H4" s="19" t="s">
        <v>4</v>
      </c>
    </row>
    <row r="5" spans="1:10" x14ac:dyDescent="0.25">
      <c r="A5" s="1" t="s">
        <v>2</v>
      </c>
      <c r="B5" s="1" t="s">
        <v>5</v>
      </c>
      <c r="D5" s="17" t="s">
        <v>6</v>
      </c>
      <c r="H5" s="19"/>
    </row>
    <row r="6" spans="1:10" x14ac:dyDescent="0.25">
      <c r="A6" s="4"/>
      <c r="B6" s="35"/>
      <c r="D6" s="35"/>
      <c r="E6" s="38"/>
      <c r="F6" s="36"/>
      <c r="H6" s="19"/>
    </row>
    <row r="7" spans="1:10" x14ac:dyDescent="0.25">
      <c r="A7" s="4"/>
      <c r="B7" s="35"/>
      <c r="D7" s="35"/>
      <c r="E7" s="38"/>
      <c r="F7" s="36"/>
      <c r="H7" s="19"/>
    </row>
    <row r="8" spans="1:10" x14ac:dyDescent="0.25">
      <c r="A8" s="37"/>
      <c r="B8" s="35"/>
      <c r="D8" s="35"/>
      <c r="E8" s="38"/>
      <c r="F8" s="36"/>
      <c r="H8" s="19"/>
    </row>
    <row r="9" spans="1:10" x14ac:dyDescent="0.25">
      <c r="A9" s="6">
        <v>42735</v>
      </c>
      <c r="B9" s="1" t="s">
        <v>8</v>
      </c>
      <c r="C9" s="1" t="s">
        <v>9</v>
      </c>
      <c r="D9" s="17">
        <v>1001046.11</v>
      </c>
      <c r="J9" s="35"/>
    </row>
    <row r="10" spans="1:10" x14ac:dyDescent="0.25">
      <c r="A10" s="6">
        <v>42735</v>
      </c>
      <c r="B10" s="1" t="s">
        <v>10</v>
      </c>
      <c r="C10" s="1" t="s">
        <v>9</v>
      </c>
      <c r="D10" s="17">
        <v>2153392.75</v>
      </c>
    </row>
    <row r="11" spans="1:10" x14ac:dyDescent="0.25">
      <c r="A11" s="6"/>
      <c r="B11" s="15"/>
      <c r="C11" s="22"/>
    </row>
    <row r="12" spans="1:10" x14ac:dyDescent="0.25">
      <c r="C12" s="22"/>
      <c r="D12" s="45">
        <f>SUM(D6:D11)</f>
        <v>3154438.86</v>
      </c>
      <c r="F12" s="35"/>
      <c r="H12" s="19"/>
    </row>
    <row r="13" spans="1:10" x14ac:dyDescent="0.25">
      <c r="C13" s="22"/>
      <c r="F13" s="21"/>
      <c r="H13" s="19"/>
    </row>
    <row r="14" spans="1:10" s="12" customFormat="1" ht="15" x14ac:dyDescent="0.2">
      <c r="D14" s="18"/>
      <c r="E14" s="13"/>
      <c r="G14" s="23"/>
      <c r="H14" s="19"/>
    </row>
    <row r="15" spans="1:10" x14ac:dyDescent="0.25">
      <c r="B15" s="14"/>
      <c r="C15" s="12"/>
      <c r="F15" s="7"/>
      <c r="G15" s="22"/>
    </row>
    <row r="16" spans="1:10" x14ac:dyDescent="0.25">
      <c r="A16" s="1" t="s">
        <v>0</v>
      </c>
      <c r="B16" s="10">
        <v>42704</v>
      </c>
      <c r="C16" s="10" t="s">
        <v>9</v>
      </c>
      <c r="D16" s="17">
        <v>3136954.88</v>
      </c>
      <c r="F16" s="9"/>
    </row>
    <row r="17" spans="1:8" x14ac:dyDescent="0.25">
      <c r="B17" s="10"/>
      <c r="C17" s="10"/>
      <c r="D17" s="43"/>
      <c r="F17" s="9"/>
    </row>
    <row r="18" spans="1:8" ht="16.5" thickBot="1" x14ac:dyDescent="0.3">
      <c r="B18" s="41" t="s">
        <v>11</v>
      </c>
      <c r="C18" s="41"/>
      <c r="D18" s="42">
        <f>SUM(D16:D17)</f>
        <v>3136954.88</v>
      </c>
      <c r="F18" s="9"/>
    </row>
    <row r="19" spans="1:8" ht="16.5" thickTop="1" x14ac:dyDescent="0.25">
      <c r="B19" s="10"/>
      <c r="C19" s="10"/>
      <c r="F19" s="9"/>
    </row>
    <row r="20" spans="1:8" x14ac:dyDescent="0.25">
      <c r="B20" s="10"/>
      <c r="C20" s="10"/>
      <c r="F20" s="9"/>
    </row>
    <row r="21" spans="1:8" x14ac:dyDescent="0.25">
      <c r="B21" s="1" t="s">
        <v>12</v>
      </c>
      <c r="D21" s="17">
        <v>1482149.9</v>
      </c>
      <c r="F21" s="9"/>
    </row>
    <row r="22" spans="1:8" x14ac:dyDescent="0.25">
      <c r="B22" s="1" t="s">
        <v>13</v>
      </c>
      <c r="D22" s="17">
        <v>1499633.88</v>
      </c>
      <c r="F22" s="9"/>
    </row>
    <row r="23" spans="1:8" x14ac:dyDescent="0.25">
      <c r="B23" s="1" t="s">
        <v>14</v>
      </c>
      <c r="D23" s="17">
        <v>0</v>
      </c>
      <c r="F23" s="9"/>
    </row>
    <row r="24" spans="1:8" x14ac:dyDescent="0.25">
      <c r="F24" s="9"/>
    </row>
    <row r="25" spans="1:8" x14ac:dyDescent="0.25">
      <c r="B25" s="1" t="s">
        <v>15</v>
      </c>
      <c r="D25" s="17">
        <v>0</v>
      </c>
      <c r="F25" s="9"/>
    </row>
    <row r="26" spans="1:8" x14ac:dyDescent="0.25">
      <c r="D26" s="17">
        <v>0</v>
      </c>
      <c r="F26" s="9"/>
    </row>
    <row r="27" spans="1:8" x14ac:dyDescent="0.25">
      <c r="F27" s="9"/>
    </row>
    <row r="28" spans="1:8" x14ac:dyDescent="0.25">
      <c r="A28" s="1" t="s">
        <v>0</v>
      </c>
      <c r="B28" s="10">
        <v>42735</v>
      </c>
      <c r="C28" s="10"/>
      <c r="D28" s="17">
        <f>SUM(D18-D21+D22-D25)+D23+D24</f>
        <v>3154438.86</v>
      </c>
      <c r="E28" s="3">
        <f>SUM(D12-D28)</f>
        <v>0</v>
      </c>
      <c r="F28" s="9"/>
    </row>
    <row r="29" spans="1:8" x14ac:dyDescent="0.25">
      <c r="B29" s="10"/>
      <c r="C29" s="10"/>
      <c r="E29" s="3"/>
      <c r="F29" s="9"/>
    </row>
    <row r="30" spans="1:8" x14ac:dyDescent="0.25">
      <c r="B30" s="10"/>
      <c r="C30" s="10"/>
      <c r="E30" s="3"/>
      <c r="F30" s="9"/>
    </row>
    <row r="31" spans="1:8" s="15" customFormat="1" ht="15" x14ac:dyDescent="0.2">
      <c r="D31" s="19"/>
      <c r="E31" s="16"/>
      <c r="H31" s="19"/>
    </row>
    <row r="32" spans="1:8" x14ac:dyDescent="0.25">
      <c r="A32" s="1" t="s">
        <v>16</v>
      </c>
      <c r="B32" s="5" t="s">
        <v>17</v>
      </c>
      <c r="C32" s="5" t="s">
        <v>18</v>
      </c>
      <c r="D32" s="17" t="s">
        <v>19</v>
      </c>
      <c r="E32" s="2" t="s">
        <v>19</v>
      </c>
      <c r="F32" s="1" t="s">
        <v>19</v>
      </c>
    </row>
    <row r="33" spans="1:7" x14ac:dyDescent="0.25">
      <c r="A33" s="1" t="s">
        <v>9</v>
      </c>
    </row>
    <row r="35" spans="1:7" x14ac:dyDescent="0.25">
      <c r="A35" s="8"/>
    </row>
    <row r="36" spans="1:7" x14ac:dyDescent="0.25">
      <c r="F36" s="3"/>
    </row>
    <row r="37" spans="1:7" x14ac:dyDescent="0.25">
      <c r="A37" s="1" t="s">
        <v>20</v>
      </c>
      <c r="B37" s="10">
        <v>42704</v>
      </c>
      <c r="C37" s="10"/>
      <c r="F37" s="3">
        <v>3136954.88</v>
      </c>
      <c r="G37" s="1" t="s">
        <v>21</v>
      </c>
    </row>
    <row r="38" spans="1:7" x14ac:dyDescent="0.25">
      <c r="B38" s="1" t="s">
        <v>22</v>
      </c>
      <c r="F38" s="3"/>
    </row>
    <row r="39" spans="1:7" x14ac:dyDescent="0.25">
      <c r="B39" s="1" t="s">
        <v>23</v>
      </c>
      <c r="D39" s="17">
        <v>495.74</v>
      </c>
      <c r="F39" s="3"/>
    </row>
    <row r="40" spans="1:7" x14ac:dyDescent="0.25">
      <c r="B40" s="1" t="s">
        <v>24</v>
      </c>
      <c r="D40" s="17">
        <v>1251.51</v>
      </c>
      <c r="F40" s="3"/>
    </row>
    <row r="41" spans="1:7" x14ac:dyDescent="0.25">
      <c r="B41" s="35"/>
      <c r="F41" s="3"/>
    </row>
    <row r="42" spans="1:7" x14ac:dyDescent="0.25">
      <c r="B42" s="35"/>
      <c r="F42" s="3"/>
    </row>
    <row r="43" spans="1:7" x14ac:dyDescent="0.25">
      <c r="B43" s="35"/>
      <c r="F43" s="3"/>
    </row>
    <row r="44" spans="1:7" x14ac:dyDescent="0.25">
      <c r="B44" s="35"/>
      <c r="F44" s="3"/>
    </row>
    <row r="45" spans="1:7" x14ac:dyDescent="0.25">
      <c r="B45" s="1" t="s">
        <v>25</v>
      </c>
      <c r="D45" s="17">
        <f>SUM(D39:D44)</f>
        <v>1747.25</v>
      </c>
      <c r="F45" s="3">
        <f>+D45</f>
        <v>1747.25</v>
      </c>
    </row>
    <row r="46" spans="1:7" x14ac:dyDescent="0.25">
      <c r="F46" s="3"/>
    </row>
    <row r="47" spans="1:7" x14ac:dyDescent="0.25">
      <c r="C47" s="9"/>
      <c r="F47" s="3"/>
    </row>
    <row r="48" spans="1:7" x14ac:dyDescent="0.25">
      <c r="A48" s="1" t="s">
        <v>0</v>
      </c>
      <c r="B48" s="1" t="s">
        <v>26</v>
      </c>
      <c r="D48" s="17">
        <v>1497886.63</v>
      </c>
      <c r="F48" s="3"/>
    </row>
    <row r="49" spans="1:10" x14ac:dyDescent="0.25">
      <c r="B49" s="35" t="s">
        <v>27</v>
      </c>
      <c r="D49" s="17">
        <v>0</v>
      </c>
      <c r="F49" s="3"/>
    </row>
    <row r="50" spans="1:10" x14ac:dyDescent="0.25">
      <c r="B50" s="35"/>
      <c r="F50" s="3"/>
    </row>
    <row r="51" spans="1:10" x14ac:dyDescent="0.25">
      <c r="B51" s="35"/>
      <c r="F51" s="3"/>
    </row>
    <row r="52" spans="1:10" x14ac:dyDescent="0.25">
      <c r="B52" s="1" t="s">
        <v>28</v>
      </c>
      <c r="F52" s="3">
        <f>SUM(D47:D51)</f>
        <v>1497886.63</v>
      </c>
    </row>
    <row r="53" spans="1:10" x14ac:dyDescent="0.25">
      <c r="F53" s="3"/>
    </row>
    <row r="54" spans="1:10" x14ac:dyDescent="0.25">
      <c r="A54" s="1" t="s">
        <v>29</v>
      </c>
      <c r="F54" s="3"/>
    </row>
    <row r="55" spans="1:10" x14ac:dyDescent="0.25">
      <c r="F55" s="3"/>
    </row>
    <row r="56" spans="1:10" x14ac:dyDescent="0.25">
      <c r="B56" s="1" t="s">
        <v>30</v>
      </c>
      <c r="D56" s="17">
        <v>1480000</v>
      </c>
      <c r="F56" s="3"/>
    </row>
    <row r="57" spans="1:10" x14ac:dyDescent="0.25">
      <c r="B57" s="1" t="s">
        <v>31</v>
      </c>
      <c r="D57" s="17">
        <v>2149.9</v>
      </c>
      <c r="F57" s="3"/>
    </row>
    <row r="58" spans="1:10" x14ac:dyDescent="0.25">
      <c r="F58" s="3"/>
    </row>
    <row r="59" spans="1:10" x14ac:dyDescent="0.25">
      <c r="F59" s="3"/>
    </row>
    <row r="60" spans="1:10" x14ac:dyDescent="0.25">
      <c r="B60" s="1" t="s">
        <v>32</v>
      </c>
      <c r="F60" s="3">
        <f>SUM(D55:D59)</f>
        <v>1482149.9</v>
      </c>
    </row>
    <row r="61" spans="1:10" x14ac:dyDescent="0.25">
      <c r="F61" s="3"/>
    </row>
    <row r="62" spans="1:10" ht="20.25" x14ac:dyDescent="0.55000000000000004">
      <c r="A62" s="1" t="s">
        <v>20</v>
      </c>
      <c r="B62" s="10">
        <v>42735</v>
      </c>
      <c r="C62" s="10" t="s">
        <v>33</v>
      </c>
      <c r="D62" s="17" t="s">
        <v>34</v>
      </c>
      <c r="F62" s="11">
        <f>SUM(F37+F45+F52-F60)</f>
        <v>3154438.86</v>
      </c>
      <c r="G62" s="22">
        <f>SUM(D9+D10+D11-F62)</f>
        <v>0</v>
      </c>
      <c r="J62" s="20">
        <f>SUM(F62-D10-D9)</f>
        <v>-1.1641532182693481E-10</v>
      </c>
    </row>
    <row r="63" spans="1:10" x14ac:dyDescent="0.25">
      <c r="F63" s="3"/>
    </row>
    <row r="64" spans="1:10" x14ac:dyDescent="0.25">
      <c r="F64" s="3"/>
    </row>
    <row r="65" spans="1:10" x14ac:dyDescent="0.25">
      <c r="F65" s="3"/>
    </row>
    <row r="66" spans="1:10" x14ac:dyDescent="0.25">
      <c r="B66" s="1" t="s">
        <v>33</v>
      </c>
      <c r="F66" s="3"/>
    </row>
    <row r="67" spans="1:10" x14ac:dyDescent="0.25">
      <c r="F67" s="3"/>
    </row>
    <row r="68" spans="1:10" x14ac:dyDescent="0.25">
      <c r="A68" s="5" t="s">
        <v>35</v>
      </c>
      <c r="B68" s="5" t="s">
        <v>36</v>
      </c>
      <c r="C68" s="5" t="s">
        <v>37</v>
      </c>
      <c r="D68" s="5" t="s">
        <v>35</v>
      </c>
      <c r="E68" s="5" t="s">
        <v>35</v>
      </c>
      <c r="F68" s="5" t="s">
        <v>35</v>
      </c>
      <c r="G68" s="5" t="s">
        <v>35</v>
      </c>
      <c r="H68" s="5" t="s">
        <v>35</v>
      </c>
      <c r="I68" s="5" t="s">
        <v>35</v>
      </c>
      <c r="J68" s="5" t="s">
        <v>35</v>
      </c>
    </row>
    <row r="70" spans="1:10" x14ac:dyDescent="0.25">
      <c r="B70" s="40"/>
    </row>
    <row r="71" spans="1:10" ht="18" x14ac:dyDescent="0.25">
      <c r="A71" s="37"/>
      <c r="B71" s="39"/>
    </row>
    <row r="72" spans="1:10" x14ac:dyDescent="0.25">
      <c r="B72" s="3"/>
    </row>
    <row r="73" spans="1:10" ht="20.25" x14ac:dyDescent="0.55000000000000004">
      <c r="B73" s="11"/>
      <c r="H73" s="19"/>
    </row>
    <row r="74" spans="1:10" x14ac:dyDescent="0.25">
      <c r="B74" s="3"/>
      <c r="H74" s="19"/>
    </row>
    <row r="75" spans="1:10" x14ac:dyDescent="0.25">
      <c r="A75" s="6"/>
      <c r="B75" s="24"/>
      <c r="C75" s="24"/>
      <c r="D75" s="25"/>
      <c r="E75" s="26"/>
      <c r="F75" s="27"/>
      <c r="H75" s="19"/>
    </row>
    <row r="76" spans="1:10" x14ac:dyDescent="0.25">
      <c r="A76" s="6"/>
      <c r="B76" s="24"/>
      <c r="C76" s="24"/>
      <c r="D76" s="25"/>
      <c r="E76" s="26"/>
      <c r="F76" s="27"/>
      <c r="H76" s="19"/>
    </row>
    <row r="77" spans="1:10" x14ac:dyDescent="0.25">
      <c r="A77" s="6"/>
      <c r="B77" s="24"/>
      <c r="C77" s="24"/>
      <c r="D77" s="25"/>
      <c r="E77" s="26"/>
      <c r="F77" s="27"/>
    </row>
    <row r="78" spans="1:10" x14ac:dyDescent="0.25">
      <c r="A78" s="6"/>
      <c r="B78" s="24"/>
      <c r="C78" s="24"/>
      <c r="D78" s="25"/>
      <c r="E78" s="26"/>
      <c r="F78" s="27"/>
    </row>
    <row r="79" spans="1:10" x14ac:dyDescent="0.25">
      <c r="A79" s="6"/>
      <c r="B79" s="24"/>
      <c r="C79" s="24"/>
      <c r="D79" s="25"/>
      <c r="E79" s="26"/>
      <c r="F79" s="27"/>
    </row>
    <row r="80" spans="1:10" x14ac:dyDescent="0.25">
      <c r="A80" s="6"/>
      <c r="B80" s="24"/>
      <c r="C80" s="24"/>
      <c r="D80" s="25"/>
      <c r="E80" s="26"/>
      <c r="F80" s="27"/>
    </row>
    <row r="81" spans="1:8" x14ac:dyDescent="0.25">
      <c r="A81" s="6"/>
      <c r="B81" s="24"/>
      <c r="C81" s="24"/>
      <c r="D81" s="25"/>
      <c r="E81" s="26"/>
      <c r="F81" s="27"/>
    </row>
    <row r="82" spans="1:8" x14ac:dyDescent="0.25">
      <c r="A82" s="6"/>
      <c r="B82" s="24"/>
      <c r="C82" s="24"/>
      <c r="D82" s="25"/>
      <c r="E82" s="26"/>
      <c r="F82" s="27"/>
    </row>
    <row r="83" spans="1:8" ht="15" customHeight="1" x14ac:dyDescent="0.25">
      <c r="A83" s="6"/>
      <c r="B83" s="28"/>
      <c r="C83" s="29"/>
      <c r="D83" s="25"/>
      <c r="E83" s="26"/>
      <c r="F83" s="24"/>
    </row>
    <row r="84" spans="1:8" x14ac:dyDescent="0.25">
      <c r="B84" s="24"/>
      <c r="C84" s="29"/>
      <c r="D84" s="25"/>
      <c r="E84" s="26"/>
      <c r="F84" s="24"/>
      <c r="H84" s="19"/>
    </row>
    <row r="85" spans="1:8" x14ac:dyDescent="0.25">
      <c r="B85" s="24"/>
      <c r="C85" s="29"/>
      <c r="D85" s="25"/>
      <c r="E85" s="26"/>
      <c r="F85" s="30"/>
      <c r="H85" s="19"/>
    </row>
    <row r="86" spans="1:8" x14ac:dyDescent="0.25">
      <c r="B86" s="5"/>
      <c r="C86" s="5"/>
    </row>
    <row r="88" spans="1:8" x14ac:dyDescent="0.25">
      <c r="A88" s="8"/>
    </row>
    <row r="89" spans="1:8" x14ac:dyDescent="0.25">
      <c r="F89" s="3"/>
    </row>
    <row r="90" spans="1:8" x14ac:dyDescent="0.25">
      <c r="B90" s="10"/>
      <c r="C90" s="8"/>
      <c r="F90" s="3"/>
    </row>
    <row r="91" spans="1:8" x14ac:dyDescent="0.25">
      <c r="B91" s="24"/>
      <c r="C91" s="24"/>
      <c r="D91" s="25"/>
      <c r="E91" s="26"/>
      <c r="F91" s="3"/>
    </row>
    <row r="92" spans="1:8" x14ac:dyDescent="0.25">
      <c r="B92" s="24"/>
      <c r="C92" s="24"/>
      <c r="D92" s="25"/>
      <c r="E92" s="26"/>
      <c r="F92" s="3"/>
    </row>
    <row r="93" spans="1:8" x14ac:dyDescent="0.25">
      <c r="B93" s="24"/>
      <c r="C93" s="24"/>
      <c r="D93" s="25"/>
      <c r="E93" s="26"/>
      <c r="F93" s="3"/>
    </row>
    <row r="94" spans="1:8" x14ac:dyDescent="0.25">
      <c r="B94" s="24"/>
      <c r="C94" s="24"/>
      <c r="D94" s="25"/>
      <c r="E94" s="26"/>
      <c r="F94" s="3"/>
    </row>
    <row r="95" spans="1:8" x14ac:dyDescent="0.25">
      <c r="F95" s="3"/>
    </row>
    <row r="96" spans="1:8" x14ac:dyDescent="0.25">
      <c r="C96" s="9"/>
      <c r="F96" s="3"/>
    </row>
    <row r="97" spans="2:8" x14ac:dyDescent="0.25">
      <c r="B97" s="24"/>
      <c r="C97" s="24"/>
      <c r="D97" s="25"/>
      <c r="F97" s="3"/>
    </row>
    <row r="98" spans="2:8" x14ac:dyDescent="0.25">
      <c r="F98" s="3"/>
    </row>
    <row r="99" spans="2:8" x14ac:dyDescent="0.25">
      <c r="F99" s="3"/>
    </row>
    <row r="100" spans="2:8" x14ac:dyDescent="0.25">
      <c r="F100" s="3"/>
    </row>
    <row r="101" spans="2:8" x14ac:dyDescent="0.25">
      <c r="F101" s="3"/>
    </row>
    <row r="102" spans="2:8" x14ac:dyDescent="0.25">
      <c r="B102" s="24"/>
      <c r="C102" s="24"/>
      <c r="D102" s="25"/>
      <c r="F102" s="3"/>
    </row>
    <row r="103" spans="2:8" x14ac:dyDescent="0.25">
      <c r="B103" s="24"/>
      <c r="C103" s="24"/>
      <c r="D103" s="25"/>
      <c r="F103" s="3"/>
    </row>
    <row r="104" spans="2:8" x14ac:dyDescent="0.25">
      <c r="B104" s="24"/>
      <c r="C104" s="24"/>
      <c r="D104" s="25"/>
      <c r="F104" s="3"/>
    </row>
    <row r="105" spans="2:8" x14ac:dyDescent="0.25">
      <c r="F105" s="3"/>
    </row>
    <row r="106" spans="2:8" x14ac:dyDescent="0.25">
      <c r="F106" s="3"/>
    </row>
    <row r="107" spans="2:8" x14ac:dyDescent="0.25">
      <c r="F107" s="3"/>
    </row>
    <row r="108" spans="2:8" ht="20.25" x14ac:dyDescent="0.55000000000000004">
      <c r="B108" s="10"/>
      <c r="C108" s="10"/>
      <c r="F108" s="11"/>
      <c r="G108" s="22"/>
    </row>
    <row r="109" spans="2:8" x14ac:dyDescent="0.25">
      <c r="F109" s="3"/>
    </row>
    <row r="110" spans="2:8" s="31" customFormat="1" ht="20.25" x14ac:dyDescent="0.4">
      <c r="D110" s="32"/>
      <c r="E110" s="33"/>
      <c r="F110" s="34"/>
      <c r="H110" s="32"/>
    </row>
  </sheetData>
  <phoneticPr fontId="0" type="noConversion"/>
  <pageMargins left="0.25" right="0.25" top="0.25" bottom="0.25" header="0" footer="0"/>
  <pageSetup scale="4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workbookViewId="0"/>
  </sheetViews>
  <sheetFormatPr defaultRowHeight="15.75" x14ac:dyDescent="0.25"/>
  <cols>
    <col min="1" max="1" width="46.7109375" style="1" customWidth="1"/>
    <col min="2" max="2" width="71.28515625" style="1" customWidth="1"/>
    <col min="3" max="3" width="33" style="1" customWidth="1"/>
    <col min="4" max="4" width="18.85546875" style="17" customWidth="1"/>
    <col min="5" max="5" width="36.85546875" style="2" bestFit="1" customWidth="1"/>
    <col min="6" max="6" width="25.7109375" style="1" customWidth="1"/>
    <col min="7" max="7" width="18.85546875" style="1" customWidth="1"/>
    <col min="8" max="8" width="19.42578125" style="17" customWidth="1"/>
    <col min="9" max="9" width="8.7109375" style="1" customWidth="1"/>
    <col min="10" max="10" width="23.7109375" style="1" customWidth="1"/>
    <col min="11" max="16384" width="9.140625" style="1"/>
  </cols>
  <sheetData>
    <row r="1" spans="1:10" x14ac:dyDescent="0.25">
      <c r="A1" s="1" t="s">
        <v>0</v>
      </c>
    </row>
    <row r="2" spans="1:10" x14ac:dyDescent="0.25">
      <c r="A2" s="37">
        <v>42735</v>
      </c>
      <c r="B2" s="5"/>
    </row>
    <row r="4" spans="1:10" x14ac:dyDescent="0.25">
      <c r="A4" s="1" t="s">
        <v>1</v>
      </c>
      <c r="D4" s="17" t="s">
        <v>2</v>
      </c>
      <c r="H4" s="19"/>
    </row>
    <row r="5" spans="1:10" x14ac:dyDescent="0.25">
      <c r="A5" s="1" t="s">
        <v>2</v>
      </c>
      <c r="B5" s="1" t="s">
        <v>5</v>
      </c>
      <c r="D5" s="17" t="s">
        <v>6</v>
      </c>
      <c r="H5" s="19"/>
    </row>
    <row r="6" spans="1:10" x14ac:dyDescent="0.25">
      <c r="A6" s="4"/>
      <c r="B6" s="35"/>
      <c r="D6" s="35"/>
      <c r="E6" s="38"/>
      <c r="F6" s="36"/>
      <c r="H6" s="19"/>
    </row>
    <row r="7" spans="1:10" x14ac:dyDescent="0.25">
      <c r="A7" s="4"/>
      <c r="B7" s="35"/>
      <c r="D7" s="35"/>
      <c r="E7" s="38"/>
      <c r="F7" s="36"/>
      <c r="H7" s="19"/>
    </row>
    <row r="8" spans="1:10" x14ac:dyDescent="0.25">
      <c r="A8" s="37"/>
      <c r="B8" s="35"/>
      <c r="D8" s="35"/>
      <c r="E8" s="38"/>
      <c r="F8" s="36"/>
      <c r="H8" s="19"/>
    </row>
    <row r="9" spans="1:10" x14ac:dyDescent="0.25">
      <c r="A9" s="6">
        <v>42704</v>
      </c>
      <c r="B9" s="1" t="s">
        <v>8</v>
      </c>
      <c r="C9" s="1" t="s">
        <v>9</v>
      </c>
      <c r="D9" s="17">
        <v>255423.72</v>
      </c>
      <c r="J9" s="35"/>
    </row>
    <row r="10" spans="1:10" x14ac:dyDescent="0.25">
      <c r="A10" s="6">
        <v>42704</v>
      </c>
      <c r="B10" s="1" t="s">
        <v>38</v>
      </c>
      <c r="C10" s="1" t="s">
        <v>9</v>
      </c>
      <c r="D10" s="17">
        <v>723085.48</v>
      </c>
      <c r="J10" s="35"/>
    </row>
    <row r="11" spans="1:10" x14ac:dyDescent="0.25">
      <c r="A11" s="6">
        <v>42704</v>
      </c>
      <c r="B11" s="1" t="s">
        <v>39</v>
      </c>
      <c r="C11" s="1" t="s">
        <v>9</v>
      </c>
      <c r="D11" s="17">
        <v>0</v>
      </c>
    </row>
    <row r="12" spans="1:10" x14ac:dyDescent="0.25">
      <c r="A12" s="6"/>
      <c r="C12" s="22"/>
    </row>
    <row r="13" spans="1:10" x14ac:dyDescent="0.25">
      <c r="C13" s="22"/>
      <c r="D13" s="45">
        <f>SUM(D6:D12)</f>
        <v>978509.2</v>
      </c>
      <c r="F13" s="35"/>
      <c r="H13" s="19"/>
    </row>
    <row r="14" spans="1:10" x14ac:dyDescent="0.25">
      <c r="C14" s="22"/>
      <c r="F14" s="21"/>
      <c r="H14" s="19"/>
    </row>
    <row r="15" spans="1:10" s="12" customFormat="1" ht="15" x14ac:dyDescent="0.2">
      <c r="D15" s="18"/>
      <c r="E15" s="13"/>
      <c r="G15" s="23"/>
      <c r="H15" s="19"/>
    </row>
    <row r="16" spans="1:10" x14ac:dyDescent="0.25">
      <c r="B16" s="14"/>
      <c r="C16" s="12"/>
      <c r="F16" s="7"/>
      <c r="G16" s="22"/>
    </row>
    <row r="17" spans="1:8" x14ac:dyDescent="0.25">
      <c r="A17" s="1" t="s">
        <v>0</v>
      </c>
      <c r="B17" s="10">
        <v>42704</v>
      </c>
      <c r="C17" s="10" t="s">
        <v>9</v>
      </c>
      <c r="D17" s="17">
        <v>1460997.19</v>
      </c>
      <c r="F17" s="9"/>
    </row>
    <row r="18" spans="1:8" x14ac:dyDescent="0.25">
      <c r="B18" s="10"/>
      <c r="C18" s="10"/>
      <c r="D18" s="43"/>
      <c r="F18" s="9"/>
    </row>
    <row r="19" spans="1:8" ht="16.5" thickBot="1" x14ac:dyDescent="0.3">
      <c r="B19" s="41" t="s">
        <v>11</v>
      </c>
      <c r="C19" s="41"/>
      <c r="D19" s="42">
        <f>SUM(D17:D18)</f>
        <v>1460997.19</v>
      </c>
      <c r="F19" s="9"/>
    </row>
    <row r="20" spans="1:8" ht="16.5" thickTop="1" x14ac:dyDescent="0.25">
      <c r="B20" s="10"/>
      <c r="C20" s="10"/>
      <c r="F20" s="9"/>
    </row>
    <row r="21" spans="1:8" x14ac:dyDescent="0.25">
      <c r="B21" s="10"/>
      <c r="C21" s="10"/>
      <c r="F21" s="9"/>
    </row>
    <row r="22" spans="1:8" x14ac:dyDescent="0.25">
      <c r="B22" s="1" t="s">
        <v>12</v>
      </c>
      <c r="D22" s="17">
        <v>0</v>
      </c>
      <c r="F22" s="9"/>
    </row>
    <row r="23" spans="1:8" x14ac:dyDescent="0.25">
      <c r="B23" s="1" t="s">
        <v>40</v>
      </c>
      <c r="D23" s="17">
        <v>562041.16</v>
      </c>
      <c r="F23" s="9"/>
    </row>
    <row r="24" spans="1:8" x14ac:dyDescent="0.25">
      <c r="B24" s="1" t="s">
        <v>41</v>
      </c>
      <c r="D24" s="17">
        <v>707.17</v>
      </c>
      <c r="F24" s="9"/>
    </row>
    <row r="25" spans="1:8" x14ac:dyDescent="0.25">
      <c r="B25" s="1" t="s">
        <v>42</v>
      </c>
      <c r="D25" s="17">
        <v>0</v>
      </c>
      <c r="F25" s="9"/>
    </row>
    <row r="26" spans="1:8" x14ac:dyDescent="0.25">
      <c r="B26" s="1" t="s">
        <v>43</v>
      </c>
      <c r="D26" s="17">
        <v>78846</v>
      </c>
      <c r="F26" s="9"/>
    </row>
    <row r="27" spans="1:8" x14ac:dyDescent="0.25">
      <c r="F27" s="9"/>
    </row>
    <row r="28" spans="1:8" x14ac:dyDescent="0.25">
      <c r="A28" s="1" t="s">
        <v>0</v>
      </c>
      <c r="B28" s="10">
        <v>42735</v>
      </c>
      <c r="C28" s="10"/>
      <c r="D28" s="17">
        <f>SUM(D19-D23+D24+D25+D26)</f>
        <v>978509.2</v>
      </c>
      <c r="E28" s="3">
        <f>SUM(D13-D28)</f>
        <v>0</v>
      </c>
      <c r="F28" s="9"/>
    </row>
    <row r="29" spans="1:8" x14ac:dyDescent="0.25">
      <c r="B29" s="10"/>
      <c r="C29" s="10"/>
      <c r="E29" s="3"/>
      <c r="F29" s="9"/>
    </row>
    <row r="30" spans="1:8" x14ac:dyDescent="0.25">
      <c r="B30" s="10"/>
      <c r="C30" s="10"/>
      <c r="E30" s="3"/>
      <c r="F30" s="9"/>
    </row>
    <row r="31" spans="1:8" s="15" customFormat="1" ht="15" x14ac:dyDescent="0.2">
      <c r="D31" s="19"/>
      <c r="E31" s="16"/>
      <c r="H31" s="19"/>
    </row>
    <row r="32" spans="1:8" x14ac:dyDescent="0.25">
      <c r="A32" s="1" t="s">
        <v>16</v>
      </c>
      <c r="B32" s="5" t="s">
        <v>17</v>
      </c>
      <c r="C32" s="5" t="s">
        <v>18</v>
      </c>
      <c r="D32" s="17" t="s">
        <v>19</v>
      </c>
      <c r="E32" s="2" t="s">
        <v>19</v>
      </c>
      <c r="F32" s="1" t="s">
        <v>19</v>
      </c>
    </row>
    <row r="33" spans="1:7" x14ac:dyDescent="0.25">
      <c r="A33" s="1" t="s">
        <v>9</v>
      </c>
    </row>
    <row r="35" spans="1:7" x14ac:dyDescent="0.25">
      <c r="A35" s="8"/>
    </row>
    <row r="36" spans="1:7" x14ac:dyDescent="0.25">
      <c r="F36" s="3"/>
    </row>
    <row r="37" spans="1:7" x14ac:dyDescent="0.25">
      <c r="A37" s="1" t="s">
        <v>20</v>
      </c>
      <c r="B37" s="10">
        <v>42704</v>
      </c>
      <c r="C37" s="10"/>
      <c r="F37" s="3">
        <v>1460997.19</v>
      </c>
      <c r="G37" s="1" t="s">
        <v>21</v>
      </c>
    </row>
    <row r="38" spans="1:7" x14ac:dyDescent="0.25">
      <c r="B38" s="1" t="s">
        <v>22</v>
      </c>
      <c r="D38" s="17">
        <v>298.83</v>
      </c>
      <c r="F38" s="3"/>
    </row>
    <row r="39" spans="1:7" x14ac:dyDescent="0.25">
      <c r="B39" s="1" t="s">
        <v>44</v>
      </c>
      <c r="D39" s="17">
        <v>0</v>
      </c>
      <c r="F39" s="3"/>
    </row>
    <row r="40" spans="1:7" x14ac:dyDescent="0.25">
      <c r="B40" s="1" t="s">
        <v>45</v>
      </c>
      <c r="D40" s="17">
        <v>0</v>
      </c>
      <c r="F40" s="3"/>
    </row>
    <row r="41" spans="1:7" x14ac:dyDescent="0.25">
      <c r="B41" s="35" t="s">
        <v>46</v>
      </c>
      <c r="F41" s="3"/>
    </row>
    <row r="42" spans="1:7" x14ac:dyDescent="0.25">
      <c r="B42" s="35"/>
      <c r="F42" s="3"/>
    </row>
    <row r="43" spans="1:7" x14ac:dyDescent="0.25">
      <c r="B43" s="35"/>
      <c r="F43" s="3"/>
    </row>
    <row r="44" spans="1:7" x14ac:dyDescent="0.25">
      <c r="B44" s="35"/>
      <c r="F44" s="3"/>
    </row>
    <row r="45" spans="1:7" x14ac:dyDescent="0.25">
      <c r="B45" s="1" t="s">
        <v>25</v>
      </c>
      <c r="D45" s="17">
        <f>SUM(D38:D44)</f>
        <v>298.83</v>
      </c>
      <c r="F45" s="3">
        <f>+D45</f>
        <v>298.83</v>
      </c>
    </row>
    <row r="46" spans="1:7" x14ac:dyDescent="0.25">
      <c r="F46" s="3"/>
    </row>
    <row r="47" spans="1:7" x14ac:dyDescent="0.25">
      <c r="C47" s="9"/>
      <c r="F47" s="3"/>
    </row>
    <row r="48" spans="1:7" x14ac:dyDescent="0.25">
      <c r="A48" s="1" t="s">
        <v>0</v>
      </c>
      <c r="B48" s="1" t="s">
        <v>47</v>
      </c>
      <c r="D48" s="17">
        <v>79254.34</v>
      </c>
      <c r="F48" s="3">
        <f>SUM(D48)</f>
        <v>79254.34</v>
      </c>
    </row>
    <row r="49" spans="1:10" x14ac:dyDescent="0.25">
      <c r="B49" s="35"/>
      <c r="F49" s="3"/>
    </row>
    <row r="50" spans="1:10" x14ac:dyDescent="0.25">
      <c r="B50" s="35"/>
      <c r="F50" s="3"/>
    </row>
    <row r="51" spans="1:10" x14ac:dyDescent="0.25">
      <c r="B51" s="35"/>
      <c r="F51" s="3"/>
    </row>
    <row r="52" spans="1:10" x14ac:dyDescent="0.25">
      <c r="B52" s="1" t="s">
        <v>28</v>
      </c>
      <c r="F52" s="3">
        <f>SUM(F37+F45+F48)</f>
        <v>1540550.36</v>
      </c>
    </row>
    <row r="53" spans="1:10" x14ac:dyDescent="0.25">
      <c r="F53" s="3"/>
    </row>
    <row r="54" spans="1:10" x14ac:dyDescent="0.25">
      <c r="A54" s="1" t="s">
        <v>29</v>
      </c>
      <c r="F54" s="3"/>
    </row>
    <row r="55" spans="1:10" x14ac:dyDescent="0.25">
      <c r="F55" s="3"/>
    </row>
    <row r="56" spans="1:10" x14ac:dyDescent="0.25">
      <c r="B56" s="1" t="s">
        <v>30</v>
      </c>
      <c r="D56" s="17">
        <v>562041.16</v>
      </c>
      <c r="F56" s="3"/>
    </row>
    <row r="57" spans="1:10" x14ac:dyDescent="0.25">
      <c r="F57" s="3"/>
    </row>
    <row r="58" spans="1:10" x14ac:dyDescent="0.25">
      <c r="B58" s="1" t="s">
        <v>48</v>
      </c>
      <c r="F58" s="3"/>
    </row>
    <row r="59" spans="1:10" x14ac:dyDescent="0.25">
      <c r="F59" s="3"/>
    </row>
    <row r="60" spans="1:10" x14ac:dyDescent="0.25">
      <c r="B60" s="1" t="s">
        <v>32</v>
      </c>
      <c r="F60" s="3">
        <f>SUM(D55:D59)</f>
        <v>562041.16</v>
      </c>
    </row>
    <row r="61" spans="1:10" x14ac:dyDescent="0.25">
      <c r="F61" s="3"/>
    </row>
    <row r="62" spans="1:10" ht="20.25" x14ac:dyDescent="0.55000000000000004">
      <c r="A62" s="1" t="s">
        <v>20</v>
      </c>
      <c r="B62" s="10">
        <v>42735</v>
      </c>
      <c r="C62" s="10" t="s">
        <v>33</v>
      </c>
      <c r="D62" s="17" t="s">
        <v>34</v>
      </c>
      <c r="F62" s="11">
        <f>SUM(F52-F60)</f>
        <v>978509.20000000007</v>
      </c>
      <c r="G62" s="22">
        <f>SUM(D9+D11+D12-F62+D10)</f>
        <v>-1.1641532182693481E-10</v>
      </c>
      <c r="J62" s="20"/>
    </row>
    <row r="63" spans="1:10" x14ac:dyDescent="0.25">
      <c r="F63" s="3"/>
    </row>
    <row r="64" spans="1:10" x14ac:dyDescent="0.25">
      <c r="F64" s="3"/>
    </row>
    <row r="65" spans="1:10" x14ac:dyDescent="0.25">
      <c r="F65" s="3"/>
    </row>
    <row r="66" spans="1:10" x14ac:dyDescent="0.25">
      <c r="B66" s="1" t="s">
        <v>33</v>
      </c>
      <c r="F66" s="3"/>
    </row>
    <row r="67" spans="1:10" x14ac:dyDescent="0.25">
      <c r="F67" s="3"/>
    </row>
    <row r="68" spans="1:10" x14ac:dyDescent="0.25">
      <c r="A68" s="5" t="s">
        <v>35</v>
      </c>
      <c r="B68" s="5" t="s">
        <v>36</v>
      </c>
      <c r="C68" s="5" t="s">
        <v>37</v>
      </c>
      <c r="D68" s="5" t="s">
        <v>35</v>
      </c>
      <c r="E68" s="5" t="s">
        <v>35</v>
      </c>
      <c r="F68" s="5" t="s">
        <v>35</v>
      </c>
      <c r="G68" s="5" t="s">
        <v>35</v>
      </c>
      <c r="H68" s="5" t="s">
        <v>35</v>
      </c>
      <c r="I68" s="5" t="s">
        <v>35</v>
      </c>
      <c r="J68" s="5" t="s">
        <v>35</v>
      </c>
    </row>
    <row r="70" spans="1:10" x14ac:dyDescent="0.25">
      <c r="B70" s="40"/>
    </row>
    <row r="71" spans="1:10" ht="18" x14ac:dyDescent="0.25">
      <c r="A71" s="37"/>
      <c r="B71" s="39"/>
    </row>
    <row r="72" spans="1:10" x14ac:dyDescent="0.25">
      <c r="B72" s="3"/>
    </row>
    <row r="73" spans="1:10" ht="20.25" x14ac:dyDescent="0.55000000000000004">
      <c r="B73" s="11"/>
      <c r="H73" s="19"/>
    </row>
    <row r="74" spans="1:10" x14ac:dyDescent="0.25">
      <c r="B74" s="3"/>
      <c r="H74" s="19"/>
    </row>
    <row r="75" spans="1:10" x14ac:dyDescent="0.25">
      <c r="A75" s="6"/>
      <c r="B75" s="24"/>
      <c r="C75" s="24"/>
      <c r="D75" s="25"/>
      <c r="E75" s="26"/>
      <c r="F75" s="27"/>
      <c r="H75" s="19"/>
    </row>
    <row r="76" spans="1:10" x14ac:dyDescent="0.25">
      <c r="A76" s="6"/>
      <c r="B76" s="24"/>
      <c r="C76" s="24"/>
      <c r="D76" s="25"/>
      <c r="E76" s="26"/>
      <c r="F76" s="27"/>
      <c r="H76" s="19"/>
    </row>
    <row r="77" spans="1:10" x14ac:dyDescent="0.25">
      <c r="A77" s="6"/>
      <c r="B77" s="24"/>
      <c r="C77" s="24"/>
      <c r="D77" s="25"/>
      <c r="E77" s="26"/>
      <c r="F77" s="27"/>
    </row>
    <row r="78" spans="1:10" x14ac:dyDescent="0.25">
      <c r="A78" s="6"/>
      <c r="B78" s="24"/>
      <c r="C78" s="24"/>
      <c r="D78" s="25"/>
      <c r="E78" s="26"/>
      <c r="F78" s="27"/>
    </row>
    <row r="79" spans="1:10" x14ac:dyDescent="0.25">
      <c r="A79" s="6"/>
      <c r="B79" s="24"/>
      <c r="C79" s="24"/>
      <c r="D79" s="25"/>
      <c r="E79" s="26"/>
      <c r="F79" s="27"/>
    </row>
    <row r="80" spans="1:10" x14ac:dyDescent="0.25">
      <c r="A80" s="6"/>
      <c r="B80" s="24"/>
      <c r="C80" s="24"/>
      <c r="D80" s="25"/>
      <c r="E80" s="26"/>
      <c r="F80" s="27"/>
    </row>
    <row r="81" spans="1:8" x14ac:dyDescent="0.25">
      <c r="A81" s="6"/>
      <c r="B81" s="24"/>
      <c r="C81" s="24"/>
      <c r="D81" s="25"/>
      <c r="E81" s="26"/>
      <c r="F81" s="27"/>
    </row>
    <row r="82" spans="1:8" x14ac:dyDescent="0.25">
      <c r="A82" s="6"/>
      <c r="B82" s="24"/>
      <c r="C82" s="24"/>
      <c r="D82" s="25"/>
      <c r="E82" s="26"/>
      <c r="F82" s="27"/>
    </row>
    <row r="83" spans="1:8" ht="15" customHeight="1" x14ac:dyDescent="0.25">
      <c r="A83" s="6"/>
      <c r="B83" s="28"/>
      <c r="C83" s="29"/>
      <c r="D83" s="25"/>
      <c r="E83" s="26"/>
      <c r="F83" s="24"/>
    </row>
    <row r="84" spans="1:8" x14ac:dyDescent="0.25">
      <c r="B84" s="24"/>
      <c r="C84" s="29"/>
      <c r="D84" s="25"/>
      <c r="E84" s="26"/>
      <c r="F84" s="24"/>
      <c r="H84" s="19"/>
    </row>
    <row r="85" spans="1:8" x14ac:dyDescent="0.25">
      <c r="B85" s="24"/>
      <c r="C85" s="29"/>
      <c r="D85" s="25"/>
      <c r="E85" s="26"/>
      <c r="F85" s="30"/>
      <c r="H85" s="19"/>
    </row>
    <row r="86" spans="1:8" x14ac:dyDescent="0.25">
      <c r="B86" s="5"/>
      <c r="C86" s="5"/>
    </row>
    <row r="88" spans="1:8" x14ac:dyDescent="0.25">
      <c r="A88" s="8"/>
    </row>
    <row r="89" spans="1:8" x14ac:dyDescent="0.25">
      <c r="F89" s="3"/>
    </row>
    <row r="90" spans="1:8" x14ac:dyDescent="0.25">
      <c r="B90" s="10"/>
      <c r="C90" s="8"/>
      <c r="F90" s="3"/>
    </row>
    <row r="91" spans="1:8" x14ac:dyDescent="0.25">
      <c r="B91" s="24"/>
      <c r="C91" s="24"/>
      <c r="D91" s="25"/>
      <c r="E91" s="26"/>
      <c r="F91" s="3"/>
    </row>
    <row r="92" spans="1:8" x14ac:dyDescent="0.25">
      <c r="B92" s="24"/>
      <c r="C92" s="24"/>
      <c r="D92" s="25"/>
      <c r="E92" s="26"/>
      <c r="F92" s="3"/>
    </row>
    <row r="93" spans="1:8" x14ac:dyDescent="0.25">
      <c r="B93" s="24"/>
      <c r="C93" s="24"/>
      <c r="D93" s="25"/>
      <c r="E93" s="26"/>
      <c r="F93" s="3"/>
    </row>
    <row r="94" spans="1:8" x14ac:dyDescent="0.25">
      <c r="B94" s="24"/>
      <c r="C94" s="24"/>
      <c r="D94" s="25"/>
      <c r="E94" s="26"/>
      <c r="F94" s="3"/>
    </row>
    <row r="95" spans="1:8" x14ac:dyDescent="0.25">
      <c r="F95" s="3"/>
    </row>
    <row r="96" spans="1:8" x14ac:dyDescent="0.25">
      <c r="C96" s="9"/>
      <c r="F96" s="3"/>
    </row>
    <row r="97" spans="2:8" x14ac:dyDescent="0.25">
      <c r="B97" s="24"/>
      <c r="C97" s="24"/>
      <c r="D97" s="25"/>
      <c r="F97" s="3"/>
    </row>
    <row r="98" spans="2:8" x14ac:dyDescent="0.25">
      <c r="F98" s="3"/>
    </row>
    <row r="99" spans="2:8" x14ac:dyDescent="0.25">
      <c r="F99" s="3"/>
    </row>
    <row r="100" spans="2:8" x14ac:dyDescent="0.25">
      <c r="F100" s="3"/>
    </row>
    <row r="101" spans="2:8" x14ac:dyDescent="0.25">
      <c r="F101" s="3"/>
    </row>
    <row r="102" spans="2:8" x14ac:dyDescent="0.25">
      <c r="B102" s="24"/>
      <c r="C102" s="24"/>
      <c r="D102" s="25"/>
      <c r="F102" s="3"/>
    </row>
    <row r="103" spans="2:8" x14ac:dyDescent="0.25">
      <c r="B103" s="24"/>
      <c r="C103" s="24"/>
      <c r="D103" s="25"/>
      <c r="F103" s="3"/>
    </row>
    <row r="104" spans="2:8" x14ac:dyDescent="0.25">
      <c r="B104" s="24"/>
      <c r="C104" s="24"/>
      <c r="D104" s="25"/>
      <c r="F104" s="3"/>
    </row>
    <row r="105" spans="2:8" x14ac:dyDescent="0.25">
      <c r="F105" s="3"/>
    </row>
    <row r="106" spans="2:8" x14ac:dyDescent="0.25">
      <c r="F106" s="3"/>
    </row>
    <row r="107" spans="2:8" x14ac:dyDescent="0.25">
      <c r="F107" s="3"/>
    </row>
    <row r="108" spans="2:8" ht="20.25" x14ac:dyDescent="0.55000000000000004">
      <c r="B108" s="10"/>
      <c r="C108" s="10"/>
      <c r="F108" s="11"/>
      <c r="G108" s="22"/>
    </row>
    <row r="109" spans="2:8" x14ac:dyDescent="0.25">
      <c r="F109" s="3"/>
    </row>
    <row r="110" spans="2:8" s="31" customFormat="1" ht="20.25" x14ac:dyDescent="0.4">
      <c r="D110" s="32"/>
      <c r="E110" s="33"/>
      <c r="F110" s="34"/>
      <c r="H110" s="32"/>
    </row>
  </sheetData>
  <pageMargins left="0.25" right="0.25" top="0.25" bottom="0.25" header="0" footer="0"/>
  <pageSetup scale="4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topLeftCell="A18" workbookViewId="0">
      <selection activeCell="A52" sqref="A52"/>
    </sheetView>
  </sheetViews>
  <sheetFormatPr defaultRowHeight="15.75" x14ac:dyDescent="0.25"/>
  <cols>
    <col min="1" max="1" width="46.7109375" style="1" customWidth="1"/>
    <col min="2" max="2" width="71.28515625" style="1" customWidth="1"/>
    <col min="3" max="3" width="33" style="1" customWidth="1"/>
    <col min="4" max="4" width="18.85546875" style="17" customWidth="1"/>
    <col min="5" max="5" width="17.140625" style="2" customWidth="1"/>
    <col min="6" max="6" width="25.7109375" style="1" customWidth="1"/>
    <col min="7" max="7" width="18.85546875" style="1" customWidth="1"/>
    <col min="8" max="8" width="19.42578125" style="17" customWidth="1"/>
    <col min="9" max="9" width="8.7109375" style="1" customWidth="1"/>
    <col min="10" max="10" width="23.7109375" style="1" customWidth="1"/>
    <col min="11" max="16384" width="9.140625" style="1"/>
  </cols>
  <sheetData>
    <row r="1" spans="1:10" x14ac:dyDescent="0.25">
      <c r="A1" s="1" t="s">
        <v>0</v>
      </c>
    </row>
    <row r="2" spans="1:10" x14ac:dyDescent="0.25">
      <c r="A2" s="37">
        <v>42735</v>
      </c>
      <c r="B2" s="5"/>
    </row>
    <row r="4" spans="1:10" x14ac:dyDescent="0.25">
      <c r="A4" s="1" t="s">
        <v>1</v>
      </c>
      <c r="D4" s="17" t="s">
        <v>2</v>
      </c>
      <c r="F4" s="1" t="s">
        <v>3</v>
      </c>
      <c r="H4" s="19" t="s">
        <v>4</v>
      </c>
    </row>
    <row r="5" spans="1:10" x14ac:dyDescent="0.25">
      <c r="A5" s="1" t="s">
        <v>2</v>
      </c>
      <c r="B5" s="1" t="s">
        <v>5</v>
      </c>
      <c r="D5" s="17" t="s">
        <v>6</v>
      </c>
      <c r="F5" s="1" t="s">
        <v>7</v>
      </c>
      <c r="H5" s="19"/>
    </row>
    <row r="6" spans="1:10" x14ac:dyDescent="0.25">
      <c r="A6" s="4"/>
      <c r="B6" s="35"/>
      <c r="D6" s="35"/>
      <c r="E6" s="38"/>
      <c r="F6" s="36"/>
      <c r="H6" s="19"/>
    </row>
    <row r="7" spans="1:10" x14ac:dyDescent="0.25">
      <c r="A7" s="4"/>
      <c r="B7" s="35"/>
      <c r="D7" s="35"/>
      <c r="E7" s="38"/>
      <c r="F7" s="36"/>
      <c r="H7" s="19"/>
    </row>
    <row r="8" spans="1:10" x14ac:dyDescent="0.25">
      <c r="A8" s="37"/>
      <c r="B8" s="35"/>
      <c r="D8" s="35"/>
      <c r="E8" s="38"/>
      <c r="F8" s="36"/>
      <c r="H8" s="19"/>
    </row>
    <row r="9" spans="1:10" x14ac:dyDescent="0.25">
      <c r="A9" s="6"/>
      <c r="J9" s="35"/>
    </row>
    <row r="10" spans="1:10" x14ac:dyDescent="0.25">
      <c r="A10" s="6">
        <v>42735</v>
      </c>
      <c r="B10" s="1" t="s">
        <v>38</v>
      </c>
      <c r="C10" s="1" t="s">
        <v>9</v>
      </c>
      <c r="D10" s="17">
        <v>1100730.24</v>
      </c>
      <c r="J10" s="35"/>
    </row>
    <row r="11" spans="1:10" x14ac:dyDescent="0.25">
      <c r="A11" s="44"/>
    </row>
    <row r="12" spans="1:10" x14ac:dyDescent="0.25">
      <c r="A12" s="6"/>
      <c r="C12" s="22"/>
    </row>
    <row r="13" spans="1:10" x14ac:dyDescent="0.25">
      <c r="C13" s="22"/>
      <c r="D13" s="45">
        <f>SUM(D6:D12)</f>
        <v>1100730.24</v>
      </c>
      <c r="F13" s="35"/>
      <c r="H13" s="19"/>
    </row>
    <row r="14" spans="1:10" x14ac:dyDescent="0.25">
      <c r="C14" s="22"/>
      <c r="F14" s="21"/>
      <c r="H14" s="19"/>
    </row>
    <row r="15" spans="1:10" s="12" customFormat="1" ht="15" x14ac:dyDescent="0.2">
      <c r="D15" s="18"/>
      <c r="E15" s="13"/>
      <c r="G15" s="23"/>
      <c r="H15" s="19"/>
    </row>
    <row r="16" spans="1:10" x14ac:dyDescent="0.25">
      <c r="B16" s="14"/>
      <c r="C16" s="12"/>
      <c r="F16" s="7"/>
      <c r="G16" s="22"/>
    </row>
    <row r="17" spans="1:8" x14ac:dyDescent="0.25">
      <c r="A17" s="1" t="s">
        <v>0</v>
      </c>
      <c r="B17" s="10">
        <v>42704</v>
      </c>
      <c r="C17" s="10" t="s">
        <v>9</v>
      </c>
      <c r="D17" s="17">
        <v>1205894.54</v>
      </c>
      <c r="F17" s="9"/>
    </row>
    <row r="18" spans="1:8" x14ac:dyDescent="0.25">
      <c r="B18" s="10"/>
      <c r="C18" s="10"/>
      <c r="D18" s="43"/>
      <c r="F18" s="9"/>
    </row>
    <row r="19" spans="1:8" ht="16.5" thickBot="1" x14ac:dyDescent="0.3">
      <c r="B19" s="41" t="s">
        <v>11</v>
      </c>
      <c r="C19" s="41"/>
      <c r="D19" s="42">
        <f>SUM(D17:D18)</f>
        <v>1205894.54</v>
      </c>
      <c r="F19" s="9"/>
    </row>
    <row r="20" spans="1:8" ht="16.5" thickTop="1" x14ac:dyDescent="0.25">
      <c r="B20" s="10"/>
      <c r="C20" s="10"/>
      <c r="F20" s="9"/>
    </row>
    <row r="21" spans="1:8" x14ac:dyDescent="0.25">
      <c r="B21" s="10"/>
      <c r="C21" s="10"/>
      <c r="F21" s="9"/>
    </row>
    <row r="22" spans="1:8" x14ac:dyDescent="0.25">
      <c r="B22" s="1" t="s">
        <v>12</v>
      </c>
      <c r="D22" s="17">
        <v>0</v>
      </c>
      <c r="F22" s="9"/>
    </row>
    <row r="23" spans="1:8" x14ac:dyDescent="0.25">
      <c r="B23" s="1" t="s">
        <v>40</v>
      </c>
      <c r="D23" s="17">
        <v>105843.78</v>
      </c>
      <c r="F23" s="9"/>
    </row>
    <row r="24" spans="1:8" x14ac:dyDescent="0.25">
      <c r="B24" s="1" t="s">
        <v>41</v>
      </c>
      <c r="D24" s="17">
        <v>679.48</v>
      </c>
      <c r="F24" s="9"/>
    </row>
    <row r="25" spans="1:8" x14ac:dyDescent="0.25">
      <c r="D25" s="17">
        <v>0</v>
      </c>
      <c r="F25" s="9"/>
    </row>
    <row r="26" spans="1:8" x14ac:dyDescent="0.25">
      <c r="F26" s="9"/>
    </row>
    <row r="27" spans="1:8" x14ac:dyDescent="0.25">
      <c r="F27" s="9"/>
    </row>
    <row r="28" spans="1:8" x14ac:dyDescent="0.25">
      <c r="A28" s="1" t="s">
        <v>0</v>
      </c>
      <c r="B28" s="10">
        <v>42735</v>
      </c>
      <c r="C28" s="10"/>
      <c r="D28" s="17">
        <f>SUM(D19-D23+D24+D25-D26)</f>
        <v>1100730.24</v>
      </c>
      <c r="E28" s="3">
        <f>SUM(D13-D28)</f>
        <v>0</v>
      </c>
      <c r="F28" s="9"/>
    </row>
    <row r="29" spans="1:8" x14ac:dyDescent="0.25">
      <c r="B29" s="10"/>
      <c r="C29" s="10"/>
      <c r="E29" s="3"/>
      <c r="F29" s="9"/>
    </row>
    <row r="30" spans="1:8" x14ac:dyDescent="0.25">
      <c r="B30" s="10"/>
      <c r="C30" s="10"/>
      <c r="E30" s="3"/>
      <c r="F30" s="9"/>
    </row>
    <row r="31" spans="1:8" s="15" customFormat="1" ht="15" x14ac:dyDescent="0.2">
      <c r="D31" s="19"/>
      <c r="E31" s="16"/>
      <c r="H31" s="19"/>
    </row>
    <row r="32" spans="1:8" x14ac:dyDescent="0.25">
      <c r="A32" s="1" t="s">
        <v>16</v>
      </c>
      <c r="B32" s="5" t="s">
        <v>17</v>
      </c>
      <c r="C32" s="5" t="s">
        <v>18</v>
      </c>
      <c r="D32" s="17" t="s">
        <v>19</v>
      </c>
      <c r="E32" s="2" t="s">
        <v>19</v>
      </c>
      <c r="F32" s="1" t="s">
        <v>19</v>
      </c>
    </row>
    <row r="33" spans="1:7" x14ac:dyDescent="0.25">
      <c r="A33" s="1" t="s">
        <v>9</v>
      </c>
    </row>
    <row r="35" spans="1:7" x14ac:dyDescent="0.25">
      <c r="A35" s="8"/>
    </row>
    <row r="36" spans="1:7" x14ac:dyDescent="0.25">
      <c r="F36" s="3"/>
    </row>
    <row r="37" spans="1:7" x14ac:dyDescent="0.25">
      <c r="A37" s="1" t="s">
        <v>20</v>
      </c>
      <c r="B37" s="10">
        <v>42704</v>
      </c>
      <c r="C37" s="10"/>
      <c r="F37" s="3">
        <v>1205894.54</v>
      </c>
      <c r="G37" s="1" t="s">
        <v>21</v>
      </c>
    </row>
    <row r="38" spans="1:7" x14ac:dyDescent="0.25">
      <c r="B38" s="1" t="s">
        <v>22</v>
      </c>
      <c r="D38" s="17">
        <v>0</v>
      </c>
      <c r="F38" s="3"/>
    </row>
    <row r="39" spans="1:7" x14ac:dyDescent="0.25">
      <c r="B39" s="1" t="s">
        <v>44</v>
      </c>
      <c r="D39" s="17">
        <v>679.48</v>
      </c>
      <c r="F39" s="3"/>
    </row>
    <row r="40" spans="1:7" x14ac:dyDescent="0.25">
      <c r="B40" s="1" t="s">
        <v>45</v>
      </c>
      <c r="D40" s="17">
        <v>0</v>
      </c>
      <c r="F40" s="3"/>
    </row>
    <row r="41" spans="1:7" x14ac:dyDescent="0.25">
      <c r="B41" s="35" t="s">
        <v>46</v>
      </c>
      <c r="F41" s="3"/>
    </row>
    <row r="42" spans="1:7" x14ac:dyDescent="0.25">
      <c r="B42" s="35"/>
      <c r="F42" s="3"/>
    </row>
    <row r="43" spans="1:7" x14ac:dyDescent="0.25">
      <c r="B43" s="35"/>
      <c r="F43" s="3"/>
    </row>
    <row r="44" spans="1:7" x14ac:dyDescent="0.25">
      <c r="B44" s="35"/>
      <c r="F44" s="3"/>
    </row>
    <row r="45" spans="1:7" x14ac:dyDescent="0.25">
      <c r="B45" s="1" t="s">
        <v>25</v>
      </c>
      <c r="D45" s="17">
        <f>SUM(D39:D44)</f>
        <v>679.48</v>
      </c>
      <c r="F45" s="3">
        <f>+D45</f>
        <v>679.48</v>
      </c>
    </row>
    <row r="46" spans="1:7" x14ac:dyDescent="0.25">
      <c r="F46" s="3"/>
    </row>
    <row r="47" spans="1:7" x14ac:dyDescent="0.25">
      <c r="C47" s="9"/>
      <c r="F47" s="3"/>
    </row>
    <row r="48" spans="1:7" x14ac:dyDescent="0.25">
      <c r="A48" s="1" t="s">
        <v>0</v>
      </c>
      <c r="F48" s="3">
        <f>SUM(D48)</f>
        <v>0</v>
      </c>
    </row>
    <row r="49" spans="1:10" x14ac:dyDescent="0.25">
      <c r="B49" s="35"/>
      <c r="F49" s="3"/>
    </row>
    <row r="50" spans="1:10" x14ac:dyDescent="0.25">
      <c r="B50" s="35"/>
      <c r="F50" s="3"/>
    </row>
    <row r="51" spans="1:10" x14ac:dyDescent="0.25">
      <c r="B51" s="35"/>
      <c r="F51" s="3"/>
    </row>
    <row r="52" spans="1:10" x14ac:dyDescent="0.25">
      <c r="B52" s="1" t="s">
        <v>28</v>
      </c>
      <c r="F52" s="3">
        <f>SUM(F37+F45+F48)</f>
        <v>1206574.02</v>
      </c>
    </row>
    <row r="53" spans="1:10" x14ac:dyDescent="0.25">
      <c r="F53" s="3"/>
    </row>
    <row r="54" spans="1:10" x14ac:dyDescent="0.25">
      <c r="A54" s="1" t="s">
        <v>29</v>
      </c>
      <c r="F54" s="3"/>
    </row>
    <row r="55" spans="1:10" x14ac:dyDescent="0.25">
      <c r="D55" s="17">
        <v>105843.78</v>
      </c>
      <c r="F55" s="3"/>
    </row>
    <row r="56" spans="1:10" x14ac:dyDescent="0.25">
      <c r="B56" s="1" t="s">
        <v>30</v>
      </c>
      <c r="F56" s="3"/>
    </row>
    <row r="57" spans="1:10" x14ac:dyDescent="0.25">
      <c r="F57" s="3"/>
    </row>
    <row r="58" spans="1:10" x14ac:dyDescent="0.25">
      <c r="B58" s="1" t="s">
        <v>48</v>
      </c>
      <c r="F58" s="3"/>
    </row>
    <row r="59" spans="1:10" x14ac:dyDescent="0.25">
      <c r="F59" s="3"/>
    </row>
    <row r="60" spans="1:10" x14ac:dyDescent="0.25">
      <c r="B60" s="1" t="s">
        <v>32</v>
      </c>
      <c r="F60" s="3">
        <f>SUM(D55:D59)</f>
        <v>105843.78</v>
      </c>
    </row>
    <row r="61" spans="1:10" x14ac:dyDescent="0.25">
      <c r="F61" s="3"/>
    </row>
    <row r="62" spans="1:10" ht="20.25" x14ac:dyDescent="0.55000000000000004">
      <c r="A62" s="1" t="s">
        <v>20</v>
      </c>
      <c r="B62" s="10">
        <v>42735</v>
      </c>
      <c r="C62" s="10" t="s">
        <v>33</v>
      </c>
      <c r="D62" s="17" t="s">
        <v>34</v>
      </c>
      <c r="F62" s="11">
        <f>SUM(F52-F60)</f>
        <v>1100730.24</v>
      </c>
      <c r="G62" s="22">
        <f>SUM(D9+D11+D12-F62+D10)</f>
        <v>0</v>
      </c>
      <c r="J62" s="20"/>
    </row>
    <row r="63" spans="1:10" x14ac:dyDescent="0.25">
      <c r="F63" s="3"/>
    </row>
    <row r="64" spans="1:10" x14ac:dyDescent="0.25">
      <c r="F64" s="3"/>
    </row>
    <row r="65" spans="1:10" x14ac:dyDescent="0.25">
      <c r="F65" s="3"/>
    </row>
    <row r="66" spans="1:10" x14ac:dyDescent="0.25">
      <c r="B66" s="1" t="s">
        <v>33</v>
      </c>
      <c r="F66" s="3"/>
    </row>
    <row r="67" spans="1:10" x14ac:dyDescent="0.25">
      <c r="F67" s="3"/>
    </row>
    <row r="68" spans="1:10" x14ac:dyDescent="0.25">
      <c r="A68" s="5" t="s">
        <v>35</v>
      </c>
      <c r="B68" s="5" t="s">
        <v>36</v>
      </c>
      <c r="C68" s="5" t="s">
        <v>37</v>
      </c>
      <c r="D68" s="5" t="s">
        <v>35</v>
      </c>
      <c r="E68" s="5" t="s">
        <v>35</v>
      </c>
      <c r="F68" s="5" t="s">
        <v>35</v>
      </c>
      <c r="G68" s="5" t="s">
        <v>35</v>
      </c>
      <c r="H68" s="5" t="s">
        <v>35</v>
      </c>
      <c r="I68" s="5" t="s">
        <v>35</v>
      </c>
      <c r="J68" s="5" t="s">
        <v>35</v>
      </c>
    </row>
    <row r="70" spans="1:10" x14ac:dyDescent="0.25">
      <c r="B70" s="40"/>
    </row>
    <row r="71" spans="1:10" ht="18" x14ac:dyDescent="0.25">
      <c r="A71" s="37"/>
      <c r="B71" s="39"/>
    </row>
    <row r="72" spans="1:10" x14ac:dyDescent="0.25">
      <c r="B72" s="3"/>
    </row>
    <row r="73" spans="1:10" ht="20.25" x14ac:dyDescent="0.55000000000000004">
      <c r="B73" s="11"/>
      <c r="H73" s="19"/>
    </row>
    <row r="74" spans="1:10" x14ac:dyDescent="0.25">
      <c r="B74" s="3"/>
      <c r="H74" s="19"/>
    </row>
    <row r="75" spans="1:10" x14ac:dyDescent="0.25">
      <c r="A75" s="6"/>
      <c r="B75" s="24"/>
      <c r="C75" s="24"/>
      <c r="D75" s="25"/>
      <c r="E75" s="26"/>
      <c r="F75" s="27"/>
      <c r="H75" s="19"/>
    </row>
    <row r="76" spans="1:10" x14ac:dyDescent="0.25">
      <c r="A76" s="6"/>
      <c r="B76" s="24"/>
      <c r="C76" s="24"/>
      <c r="D76" s="25"/>
      <c r="E76" s="26"/>
      <c r="F76" s="27"/>
      <c r="H76" s="19"/>
    </row>
    <row r="77" spans="1:10" x14ac:dyDescent="0.25">
      <c r="A77" s="6"/>
      <c r="B77" s="24"/>
      <c r="C77" s="24"/>
      <c r="D77" s="25"/>
      <c r="E77" s="26"/>
      <c r="F77" s="27"/>
    </row>
    <row r="78" spans="1:10" x14ac:dyDescent="0.25">
      <c r="A78" s="6"/>
      <c r="B78" s="24"/>
      <c r="C78" s="24"/>
      <c r="D78" s="25"/>
      <c r="E78" s="26"/>
      <c r="F78" s="27"/>
    </row>
    <row r="79" spans="1:10" x14ac:dyDescent="0.25">
      <c r="A79" s="6"/>
      <c r="B79" s="24"/>
      <c r="C79" s="24"/>
      <c r="D79" s="25"/>
      <c r="E79" s="26"/>
      <c r="F79" s="27"/>
    </row>
    <row r="80" spans="1:10" x14ac:dyDescent="0.25">
      <c r="A80" s="6"/>
      <c r="B80" s="24"/>
      <c r="C80" s="24"/>
      <c r="D80" s="25"/>
      <c r="E80" s="26"/>
      <c r="F80" s="27"/>
    </row>
    <row r="81" spans="1:8" x14ac:dyDescent="0.25">
      <c r="A81" s="6"/>
      <c r="B81" s="24"/>
      <c r="C81" s="24"/>
      <c r="D81" s="25"/>
      <c r="E81" s="26"/>
      <c r="F81" s="27"/>
    </row>
    <row r="82" spans="1:8" x14ac:dyDescent="0.25">
      <c r="A82" s="6"/>
      <c r="B82" s="24"/>
      <c r="C82" s="24"/>
      <c r="D82" s="25"/>
      <c r="E82" s="26"/>
      <c r="F82" s="27"/>
    </row>
    <row r="83" spans="1:8" ht="15" customHeight="1" x14ac:dyDescent="0.25">
      <c r="A83" s="6"/>
      <c r="B83" s="28"/>
      <c r="C83" s="29"/>
      <c r="D83" s="25"/>
      <c r="E83" s="26"/>
      <c r="F83" s="24"/>
    </row>
    <row r="84" spans="1:8" x14ac:dyDescent="0.25">
      <c r="B84" s="24"/>
      <c r="C84" s="29"/>
      <c r="D84" s="25"/>
      <c r="E84" s="26"/>
      <c r="F84" s="24"/>
      <c r="H84" s="19"/>
    </row>
    <row r="85" spans="1:8" x14ac:dyDescent="0.25">
      <c r="B85" s="24"/>
      <c r="C85" s="29"/>
      <c r="D85" s="25"/>
      <c r="E85" s="26"/>
      <c r="F85" s="30"/>
      <c r="H85" s="19"/>
    </row>
    <row r="86" spans="1:8" x14ac:dyDescent="0.25">
      <c r="B86" s="5"/>
      <c r="C86" s="5"/>
    </row>
    <row r="88" spans="1:8" x14ac:dyDescent="0.25">
      <c r="A88" s="8"/>
    </row>
    <row r="89" spans="1:8" x14ac:dyDescent="0.25">
      <c r="F89" s="3"/>
    </row>
    <row r="90" spans="1:8" x14ac:dyDescent="0.25">
      <c r="B90" s="10"/>
      <c r="C90" s="8"/>
      <c r="F90" s="3"/>
    </row>
    <row r="91" spans="1:8" x14ac:dyDescent="0.25">
      <c r="B91" s="24"/>
      <c r="C91" s="24"/>
      <c r="D91" s="25"/>
      <c r="E91" s="26"/>
      <c r="F91" s="3"/>
    </row>
    <row r="92" spans="1:8" x14ac:dyDescent="0.25">
      <c r="B92" s="24"/>
      <c r="C92" s="24"/>
      <c r="D92" s="25"/>
      <c r="E92" s="26"/>
      <c r="F92" s="3"/>
    </row>
    <row r="93" spans="1:8" x14ac:dyDescent="0.25">
      <c r="B93" s="24"/>
      <c r="C93" s="24"/>
      <c r="D93" s="25"/>
      <c r="E93" s="26"/>
      <c r="F93" s="3"/>
    </row>
    <row r="94" spans="1:8" x14ac:dyDescent="0.25">
      <c r="B94" s="24"/>
      <c r="C94" s="24"/>
      <c r="D94" s="25"/>
      <c r="E94" s="26"/>
      <c r="F94" s="3"/>
    </row>
    <row r="95" spans="1:8" x14ac:dyDescent="0.25">
      <c r="F95" s="3"/>
    </row>
    <row r="96" spans="1:8" x14ac:dyDescent="0.25">
      <c r="C96" s="9"/>
      <c r="F96" s="3"/>
    </row>
    <row r="97" spans="2:8" x14ac:dyDescent="0.25">
      <c r="B97" s="24"/>
      <c r="C97" s="24"/>
      <c r="D97" s="25"/>
      <c r="F97" s="3"/>
    </row>
    <row r="98" spans="2:8" x14ac:dyDescent="0.25">
      <c r="F98" s="3"/>
    </row>
    <row r="99" spans="2:8" x14ac:dyDescent="0.25">
      <c r="F99" s="3"/>
    </row>
    <row r="100" spans="2:8" x14ac:dyDescent="0.25">
      <c r="F100" s="3"/>
    </row>
    <row r="101" spans="2:8" x14ac:dyDescent="0.25">
      <c r="F101" s="3"/>
    </row>
    <row r="102" spans="2:8" x14ac:dyDescent="0.25">
      <c r="B102" s="24"/>
      <c r="C102" s="24"/>
      <c r="D102" s="25"/>
      <c r="F102" s="3"/>
    </row>
    <row r="103" spans="2:8" x14ac:dyDescent="0.25">
      <c r="B103" s="24"/>
      <c r="C103" s="24"/>
      <c r="D103" s="25"/>
      <c r="F103" s="3"/>
    </row>
    <row r="104" spans="2:8" x14ac:dyDescent="0.25">
      <c r="B104" s="24"/>
      <c r="C104" s="24"/>
      <c r="D104" s="25"/>
      <c r="F104" s="3"/>
    </row>
    <row r="105" spans="2:8" x14ac:dyDescent="0.25">
      <c r="F105" s="3"/>
    </row>
    <row r="106" spans="2:8" x14ac:dyDescent="0.25">
      <c r="F106" s="3"/>
    </row>
    <row r="107" spans="2:8" x14ac:dyDescent="0.25">
      <c r="F107" s="3"/>
    </row>
    <row r="108" spans="2:8" ht="20.25" x14ac:dyDescent="0.55000000000000004">
      <c r="B108" s="10"/>
      <c r="C108" s="10"/>
      <c r="F108" s="11"/>
      <c r="G108" s="22"/>
    </row>
    <row r="109" spans="2:8" x14ac:dyDescent="0.25">
      <c r="F109" s="3"/>
    </row>
    <row r="110" spans="2:8" s="31" customFormat="1" ht="20.25" x14ac:dyDescent="0.4">
      <c r="D110" s="32"/>
      <c r="E110" s="33"/>
      <c r="F110" s="34"/>
      <c r="H110" s="32"/>
    </row>
  </sheetData>
  <pageMargins left="0.25" right="0.25" top="0.25" bottom="0.25" header="0" footer="0"/>
  <pageSetup scale="4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topLeftCell="A2" workbookViewId="0">
      <selection activeCell="A14" sqref="A14"/>
    </sheetView>
  </sheetViews>
  <sheetFormatPr defaultRowHeight="12.75" x14ac:dyDescent="0.2"/>
  <cols>
    <col min="1" max="1" width="54.42578125" bestFit="1" customWidth="1"/>
    <col min="2" max="2" width="56.85546875" bestFit="1" customWidth="1"/>
    <col min="3" max="3" width="25.28515625" customWidth="1"/>
    <col min="4" max="4" width="38.42578125" bestFit="1" customWidth="1"/>
    <col min="6" max="6" width="36.85546875" bestFit="1" customWidth="1"/>
    <col min="7" max="7" width="25.5703125" bestFit="1" customWidth="1"/>
  </cols>
  <sheetData>
    <row r="1" spans="1:10" ht="15.75" x14ac:dyDescent="0.25">
      <c r="A1" s="46" t="s">
        <v>0</v>
      </c>
      <c r="B1" s="47"/>
      <c r="C1" s="47"/>
      <c r="D1" s="47"/>
      <c r="E1" s="47"/>
      <c r="F1" s="47"/>
      <c r="G1" s="47"/>
      <c r="H1" s="47"/>
    </row>
    <row r="3" spans="1:10" ht="15.75" x14ac:dyDescent="0.25">
      <c r="A3" s="46" t="s">
        <v>49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ht="15.75" x14ac:dyDescent="0.25">
      <c r="A4" s="48"/>
      <c r="B4" s="49"/>
      <c r="C4" s="47"/>
      <c r="D4" s="47"/>
      <c r="E4" s="47"/>
      <c r="F4" s="47"/>
      <c r="G4" s="47"/>
      <c r="H4" s="47"/>
      <c r="I4" s="47"/>
      <c r="J4" s="47"/>
    </row>
    <row r="6" spans="1:10" ht="15.75" x14ac:dyDescent="0.25">
      <c r="A6" s="47"/>
      <c r="B6" s="47"/>
      <c r="C6" s="47"/>
      <c r="D6" s="50" t="s">
        <v>2</v>
      </c>
      <c r="E6" s="47"/>
      <c r="F6" s="46" t="s">
        <v>3</v>
      </c>
      <c r="G6" s="47"/>
      <c r="H6" s="51"/>
    </row>
    <row r="7" spans="1:10" ht="15.75" x14ac:dyDescent="0.25">
      <c r="A7" s="47"/>
      <c r="B7" s="47"/>
      <c r="C7" s="47"/>
      <c r="D7" s="50" t="s">
        <v>6</v>
      </c>
      <c r="E7" s="47"/>
      <c r="F7" s="46" t="s">
        <v>7</v>
      </c>
      <c r="G7" s="47"/>
      <c r="H7" s="51"/>
    </row>
    <row r="8" spans="1:10" ht="15.75" x14ac:dyDescent="0.25">
      <c r="A8" s="52"/>
      <c r="B8" s="53"/>
      <c r="C8" s="53"/>
      <c r="D8" s="54"/>
      <c r="E8" s="55"/>
      <c r="F8" s="56"/>
      <c r="G8" s="47"/>
      <c r="H8" s="51"/>
    </row>
    <row r="9" spans="1:10" ht="15.75" x14ac:dyDescent="0.25">
      <c r="A9" s="52"/>
      <c r="B9" s="53"/>
      <c r="C9" s="53"/>
      <c r="D9" s="54"/>
      <c r="E9" s="55"/>
      <c r="F9" s="56"/>
      <c r="G9" s="47"/>
      <c r="H9" s="47"/>
    </row>
    <row r="10" spans="1:10" ht="15.75" x14ac:dyDescent="0.25">
      <c r="A10" s="52"/>
      <c r="B10" s="53" t="s">
        <v>60</v>
      </c>
      <c r="C10" s="53"/>
      <c r="D10" s="54">
        <v>151343.82999999999</v>
      </c>
      <c r="E10" s="55"/>
      <c r="F10" s="56"/>
      <c r="G10" s="47"/>
      <c r="H10" s="47"/>
    </row>
    <row r="11" spans="1:10" ht="15.75" x14ac:dyDescent="0.25">
      <c r="A11" s="52"/>
      <c r="B11" s="53" t="s">
        <v>50</v>
      </c>
      <c r="C11" s="53"/>
      <c r="D11" s="54"/>
      <c r="E11" s="55">
        <v>1.307E-2</v>
      </c>
      <c r="F11" s="56"/>
      <c r="G11" s="47"/>
      <c r="H11" s="47"/>
    </row>
    <row r="12" spans="1:10" ht="15.75" x14ac:dyDescent="0.25">
      <c r="A12" s="52"/>
      <c r="B12" s="53" t="s">
        <v>51</v>
      </c>
      <c r="C12" s="53"/>
      <c r="D12" s="54">
        <v>90000</v>
      </c>
      <c r="E12" s="55">
        <v>2.4299999999999999E-3</v>
      </c>
      <c r="F12" s="56"/>
      <c r="G12" s="47"/>
      <c r="H12" s="47"/>
    </row>
    <row r="13" spans="1:10" ht="15.75" x14ac:dyDescent="0.25">
      <c r="A13" s="52"/>
      <c r="B13" s="53"/>
      <c r="C13" s="57"/>
      <c r="D13" s="54"/>
      <c r="E13" s="55"/>
      <c r="F13" s="53"/>
      <c r="G13" s="47"/>
      <c r="H13" s="47"/>
    </row>
    <row r="14" spans="1:10" ht="15" x14ac:dyDescent="0.2">
      <c r="A14" s="47"/>
      <c r="B14" s="53"/>
      <c r="C14" s="57"/>
      <c r="D14" s="54">
        <f>SUM(D8:D13)</f>
        <v>241343.83</v>
      </c>
      <c r="E14" s="55"/>
      <c r="F14" s="53"/>
      <c r="G14" s="47"/>
      <c r="H14" s="51"/>
    </row>
    <row r="15" spans="1:10" ht="15" x14ac:dyDescent="0.2">
      <c r="A15" s="47"/>
      <c r="B15" s="53"/>
      <c r="C15" s="57"/>
      <c r="D15" s="54"/>
      <c r="E15" s="55"/>
      <c r="F15" s="58"/>
      <c r="G15" s="47"/>
      <c r="H15" s="51"/>
    </row>
    <row r="16" spans="1:10" ht="15.75" x14ac:dyDescent="0.25">
      <c r="A16" s="46" t="s">
        <v>16</v>
      </c>
      <c r="B16" s="49" t="s">
        <v>17</v>
      </c>
      <c r="C16" s="49" t="s">
        <v>18</v>
      </c>
      <c r="D16" s="50" t="s">
        <v>19</v>
      </c>
      <c r="E16" s="59" t="s">
        <v>19</v>
      </c>
      <c r="F16" s="46" t="s">
        <v>19</v>
      </c>
      <c r="G16" s="47"/>
      <c r="H16" s="47"/>
    </row>
    <row r="17" spans="1:8" ht="15.75" x14ac:dyDescent="0.25">
      <c r="A17" s="46" t="s">
        <v>52</v>
      </c>
      <c r="B17" s="47"/>
      <c r="C17" s="47"/>
      <c r="D17" s="47"/>
      <c r="E17" s="47"/>
      <c r="F17" s="47"/>
      <c r="G17" s="47"/>
      <c r="H17" s="47"/>
    </row>
    <row r="18" spans="1:8" ht="15.75" x14ac:dyDescent="0.25">
      <c r="A18" s="60"/>
      <c r="B18" s="47"/>
      <c r="C18" s="47"/>
      <c r="D18" s="47"/>
      <c r="E18" s="47"/>
      <c r="F18" s="47"/>
      <c r="G18" s="47"/>
      <c r="H18" s="47"/>
    </row>
    <row r="19" spans="1:8" ht="15.75" x14ac:dyDescent="0.25">
      <c r="A19" s="47"/>
      <c r="B19" s="47"/>
      <c r="C19" s="47"/>
      <c r="D19" s="47"/>
      <c r="E19" s="47"/>
      <c r="F19" s="61"/>
      <c r="G19" s="47"/>
    </row>
    <row r="20" spans="1:8" ht="15.75" x14ac:dyDescent="0.25">
      <c r="A20" s="46" t="s">
        <v>20</v>
      </c>
      <c r="B20" s="62">
        <v>42735</v>
      </c>
      <c r="C20" s="60"/>
      <c r="D20" s="47"/>
      <c r="E20" s="47"/>
      <c r="F20" s="61">
        <v>241294.99</v>
      </c>
      <c r="G20" s="46" t="s">
        <v>21</v>
      </c>
    </row>
    <row r="21" spans="1:8" ht="15.75" x14ac:dyDescent="0.25">
      <c r="A21" s="47"/>
      <c r="B21" s="53" t="s">
        <v>22</v>
      </c>
      <c r="C21" s="53"/>
      <c r="D21" s="54"/>
      <c r="E21" s="55"/>
      <c r="F21" s="61"/>
      <c r="G21" s="47"/>
    </row>
    <row r="22" spans="1:8" ht="15.75" x14ac:dyDescent="0.25">
      <c r="A22" s="47"/>
      <c r="B22" s="63"/>
      <c r="C22" s="63"/>
      <c r="D22" s="64">
        <v>0</v>
      </c>
      <c r="E22" s="65"/>
      <c r="F22" s="61"/>
      <c r="G22" s="47"/>
    </row>
    <row r="23" spans="1:8" ht="15.75" x14ac:dyDescent="0.25">
      <c r="A23" s="47"/>
      <c r="B23" s="53" t="s">
        <v>53</v>
      </c>
      <c r="C23" s="53"/>
      <c r="D23" s="54">
        <v>69.67</v>
      </c>
      <c r="E23" s="55"/>
      <c r="F23" s="61"/>
      <c r="G23" s="47"/>
    </row>
    <row r="24" spans="1:8" ht="15.75" x14ac:dyDescent="0.25">
      <c r="A24" s="47"/>
      <c r="B24" s="53" t="s">
        <v>54</v>
      </c>
      <c r="C24" s="53"/>
      <c r="D24" s="54">
        <v>0</v>
      </c>
      <c r="E24" s="55"/>
      <c r="F24" s="61"/>
      <c r="G24" s="47"/>
    </row>
    <row r="25" spans="1:8" ht="15.75" x14ac:dyDescent="0.25">
      <c r="A25" s="47"/>
      <c r="B25" s="53"/>
      <c r="C25" s="53"/>
      <c r="D25" s="54"/>
      <c r="E25" s="55"/>
      <c r="F25" s="61"/>
      <c r="G25" s="47"/>
    </row>
    <row r="26" spans="1:8" ht="15.75" x14ac:dyDescent="0.25">
      <c r="A26" s="47"/>
      <c r="B26" s="53" t="s">
        <v>25</v>
      </c>
      <c r="C26" s="53"/>
      <c r="D26" s="54">
        <v>0</v>
      </c>
      <c r="E26" s="55"/>
      <c r="F26" s="61">
        <f>SUM(D21:D24)</f>
        <v>69.67</v>
      </c>
      <c r="G26" s="47"/>
    </row>
    <row r="27" spans="1:8" ht="15.75" x14ac:dyDescent="0.25">
      <c r="A27" s="47"/>
      <c r="B27" s="47"/>
      <c r="C27" s="47"/>
      <c r="D27" s="47"/>
      <c r="E27" s="47"/>
      <c r="F27" s="61"/>
      <c r="G27" s="47"/>
    </row>
    <row r="28" spans="1:8" ht="15.75" x14ac:dyDescent="0.25">
      <c r="A28" s="47"/>
      <c r="B28" s="47"/>
      <c r="C28" s="66"/>
      <c r="D28" s="47"/>
      <c r="E28" s="47"/>
      <c r="F28" s="61"/>
      <c r="G28" s="47"/>
    </row>
    <row r="29" spans="1:8" ht="15.75" x14ac:dyDescent="0.25">
      <c r="A29" s="46" t="s">
        <v>0</v>
      </c>
      <c r="B29" s="53" t="s">
        <v>12</v>
      </c>
      <c r="C29" s="53"/>
      <c r="D29" s="54">
        <v>0</v>
      </c>
      <c r="E29" s="47"/>
      <c r="F29" s="61"/>
      <c r="G29" s="47"/>
    </row>
    <row r="30" spans="1:8" ht="15.75" x14ac:dyDescent="0.25">
      <c r="A30" s="47"/>
      <c r="B30" s="53" t="s">
        <v>12</v>
      </c>
      <c r="C30" s="47"/>
      <c r="D30" s="80"/>
      <c r="E30" s="47"/>
      <c r="F30" s="61"/>
      <c r="G30" s="47"/>
    </row>
    <row r="31" spans="1:8" ht="15.75" x14ac:dyDescent="0.25">
      <c r="A31" s="47"/>
      <c r="B31" s="46" t="s">
        <v>28</v>
      </c>
      <c r="C31" s="47"/>
      <c r="D31" s="47"/>
      <c r="E31" s="47"/>
      <c r="F31" s="61">
        <f>SUM(F20+F26+D29+D30)</f>
        <v>241364.66</v>
      </c>
      <c r="G31" s="47"/>
    </row>
    <row r="32" spans="1:8" ht="15.75" x14ac:dyDescent="0.25">
      <c r="A32" s="47"/>
      <c r="B32" s="47"/>
      <c r="C32" s="47"/>
      <c r="D32" s="47"/>
      <c r="E32" s="47"/>
      <c r="F32" s="61"/>
      <c r="G32" s="47"/>
    </row>
    <row r="33" spans="1:8" ht="15.75" x14ac:dyDescent="0.25">
      <c r="A33" s="46" t="s">
        <v>29</v>
      </c>
      <c r="B33" s="47"/>
      <c r="C33" s="47"/>
      <c r="D33" s="47"/>
      <c r="E33" s="47"/>
      <c r="F33" s="61"/>
      <c r="G33" s="47"/>
    </row>
    <row r="34" spans="1:8" ht="15.75" x14ac:dyDescent="0.25">
      <c r="A34" s="47"/>
      <c r="B34" s="53" t="s">
        <v>55</v>
      </c>
      <c r="C34" s="53"/>
      <c r="D34" s="54">
        <v>20.83</v>
      </c>
      <c r="E34" s="47"/>
      <c r="F34" s="61"/>
      <c r="G34" s="47"/>
    </row>
    <row r="35" spans="1:8" ht="15.75" x14ac:dyDescent="0.25">
      <c r="A35" s="47"/>
      <c r="B35" s="53" t="s">
        <v>56</v>
      </c>
      <c r="C35" s="53"/>
      <c r="D35" s="54">
        <v>0</v>
      </c>
      <c r="E35" s="47"/>
      <c r="F35" s="61"/>
      <c r="G35" s="47"/>
    </row>
    <row r="36" spans="1:8" ht="15.75" x14ac:dyDescent="0.25">
      <c r="A36" s="47"/>
      <c r="B36" s="53" t="s">
        <v>48</v>
      </c>
      <c r="C36" s="53"/>
      <c r="D36" s="54">
        <v>0</v>
      </c>
      <c r="E36" s="47"/>
      <c r="F36" s="61"/>
      <c r="G36" s="47"/>
    </row>
    <row r="37" spans="1:8" ht="15.75" x14ac:dyDescent="0.25">
      <c r="A37" s="47"/>
      <c r="B37" s="47"/>
      <c r="C37" s="47"/>
      <c r="D37" s="47"/>
      <c r="E37" s="47"/>
      <c r="F37" s="61"/>
      <c r="G37" s="47"/>
      <c r="H37" s="47"/>
    </row>
    <row r="38" spans="1:8" ht="15.75" x14ac:dyDescent="0.25">
      <c r="A38" s="47"/>
      <c r="B38" s="46" t="s">
        <v>32</v>
      </c>
      <c r="C38" s="47"/>
      <c r="D38" s="47"/>
      <c r="E38" s="47"/>
      <c r="F38" s="61">
        <f>SUM(D34:D36)</f>
        <v>20.83</v>
      </c>
      <c r="G38" s="47"/>
      <c r="H38" s="47"/>
    </row>
    <row r="39" spans="1:8" ht="15.75" x14ac:dyDescent="0.25">
      <c r="A39" s="47"/>
      <c r="B39" s="47"/>
      <c r="C39" s="47"/>
      <c r="D39" s="47"/>
      <c r="E39" s="47"/>
      <c r="F39" s="61"/>
      <c r="G39" s="47"/>
      <c r="H39" s="47"/>
    </row>
    <row r="40" spans="1:8" ht="20.25" x14ac:dyDescent="0.55000000000000004">
      <c r="A40" s="46" t="s">
        <v>20</v>
      </c>
      <c r="B40" s="62">
        <v>42735</v>
      </c>
      <c r="C40" s="62"/>
      <c r="D40" s="50" t="s">
        <v>34</v>
      </c>
      <c r="E40" s="47"/>
      <c r="F40" s="67">
        <f>SUM(F31-F38)</f>
        <v>241343.83000000002</v>
      </c>
      <c r="G40" s="68">
        <f>SUM(D14-F40)</f>
        <v>-2.9103830456733704E-11</v>
      </c>
      <c r="H40" s="47"/>
    </row>
    <row r="41" spans="1:8" ht="15.75" x14ac:dyDescent="0.25">
      <c r="A41" s="47"/>
      <c r="B41" s="47"/>
      <c r="C41" s="47"/>
      <c r="D41" s="47"/>
      <c r="E41" s="47"/>
      <c r="F41" s="61"/>
      <c r="G41" s="47"/>
      <c r="H41" s="47"/>
    </row>
    <row r="42" spans="1:8" ht="20.25" x14ac:dyDescent="0.4">
      <c r="B42" s="69"/>
      <c r="C42" s="69"/>
      <c r="D42" s="70"/>
      <c r="E42" s="71"/>
      <c r="F42" s="72"/>
      <c r="G42" s="69"/>
      <c r="H42" s="70"/>
    </row>
    <row r="44" spans="1:8" x14ac:dyDescent="0.2">
      <c r="A44" s="14"/>
    </row>
    <row r="47" spans="1:8" ht="18.75" x14ac:dyDescent="0.3">
      <c r="A47" s="73" t="s">
        <v>61</v>
      </c>
      <c r="B47" s="74"/>
      <c r="F47" s="75">
        <v>9.36</v>
      </c>
    </row>
    <row r="48" spans="1:8" ht="18.75" x14ac:dyDescent="0.3">
      <c r="A48" s="76" t="s">
        <v>57</v>
      </c>
      <c r="B48" s="31"/>
      <c r="C48" s="31"/>
      <c r="D48" s="31"/>
      <c r="E48" s="31"/>
      <c r="F48" s="77">
        <v>0</v>
      </c>
    </row>
    <row r="49" spans="1:6" ht="18.75" x14ac:dyDescent="0.3">
      <c r="A49" s="76" t="s">
        <v>58</v>
      </c>
      <c r="B49" s="31"/>
      <c r="C49" s="31"/>
      <c r="D49" s="31"/>
      <c r="E49" s="31"/>
      <c r="F49" s="77">
        <v>0</v>
      </c>
    </row>
    <row r="50" spans="1:6" ht="18.75" x14ac:dyDescent="0.3">
      <c r="A50" s="76"/>
      <c r="B50" s="31"/>
      <c r="C50" s="31"/>
      <c r="D50" s="31"/>
      <c r="E50" s="31"/>
      <c r="F50" s="77"/>
    </row>
    <row r="51" spans="1:6" ht="18.75" x14ac:dyDescent="0.3">
      <c r="A51" s="76" t="s">
        <v>20</v>
      </c>
      <c r="F51" s="39">
        <f>SUM(F47-F48+F49)</f>
        <v>9.36</v>
      </c>
    </row>
    <row r="52" spans="1:6" ht="18.75" x14ac:dyDescent="0.3">
      <c r="A52" s="76"/>
      <c r="F52" s="78"/>
    </row>
    <row r="55" spans="1:6" ht="18" x14ac:dyDescent="0.25">
      <c r="A55" s="69" t="s">
        <v>59</v>
      </c>
      <c r="F55" s="79">
        <f>SUM(F42+F51)</f>
        <v>9.36</v>
      </c>
    </row>
  </sheetData>
  <phoneticPr fontId="0" type="noConversion"/>
  <pageMargins left="0.75" right="0.75" top="1" bottom="1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MSDLAF Investment</vt:lpstr>
      <vt:lpstr>MSDLAF Investment Bond Proceeds</vt:lpstr>
      <vt:lpstr>MSDLAF Investment LTF BOND</vt:lpstr>
      <vt:lpstr>OPEB</vt:lpstr>
      <vt:lpstr>Sheet1</vt:lpstr>
      <vt:lpstr>'MSDLAF Investment'!Print_Area</vt:lpstr>
      <vt:lpstr>'MSDLAF Investment Bond Proceeds'!Print_Area</vt:lpstr>
      <vt:lpstr>'MSDLAF Investment LTF BOND'!Print_Area</vt:lpstr>
    </vt:vector>
  </TitlesOfParts>
  <Manager/>
  <Company>ISD #0548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Kathy Bergren</dc:creator>
  <cp:keywords/>
  <dc:description/>
  <cp:lastModifiedBy>Holl, CJ</cp:lastModifiedBy>
  <cp:revision/>
  <cp:lastPrinted>2017-01-09T14:31:35Z</cp:lastPrinted>
  <dcterms:created xsi:type="dcterms:W3CDTF">1998-06-04T16:45:15Z</dcterms:created>
  <dcterms:modified xsi:type="dcterms:W3CDTF">2017-01-09T14:31:40Z</dcterms:modified>
  <cp:category/>
  <cp:contentStatus/>
</cp:coreProperties>
</file>